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01-235-2023 - VOŠZ a SZŠ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'01-235-2023 - VOŠZ a SZŠ ...'!$C$123:$K$307</definedName>
    <definedName name="_xlnm.Print_Area" localSheetId="1">'01-235-2023 - VOŠZ a SZŠ ...'!$C$4:$J$76,'01-235-2023 - VOŠZ a SZŠ ...'!$C$82:$J$107,'01-235-2023 - VOŠZ a SZŠ ...'!$C$113:$J$307</definedName>
    <definedName name="_xlnm.Print_Titles" localSheetId="1">'01-235-2023 - VOŠZ a SZŠ ...'!$123:$123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06"/>
  <c r="BH306"/>
  <c r="BG306"/>
  <c r="BF306"/>
  <c r="T306"/>
  <c r="T305"/>
  <c r="R306"/>
  <c r="R305"/>
  <c r="P306"/>
  <c r="P305"/>
  <c r="BI303"/>
  <c r="BH303"/>
  <c r="BG303"/>
  <c r="BF303"/>
  <c r="T303"/>
  <c r="T302"/>
  <c r="T301"/>
  <c r="R303"/>
  <c r="R302"/>
  <c r="R301"/>
  <c r="P303"/>
  <c r="P302"/>
  <c r="P301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2"/>
  <c r="BH282"/>
  <c r="BG282"/>
  <c r="BF282"/>
  <c r="T282"/>
  <c r="R282"/>
  <c r="P282"/>
  <c r="BI278"/>
  <c r="BH278"/>
  <c r="BG278"/>
  <c r="BF278"/>
  <c r="T278"/>
  <c r="R278"/>
  <c r="P278"/>
  <c r="BI271"/>
  <c r="BH271"/>
  <c r="BG271"/>
  <c r="BF271"/>
  <c r="T271"/>
  <c r="R271"/>
  <c r="P271"/>
  <c r="BI269"/>
  <c r="BH269"/>
  <c r="BG269"/>
  <c r="BF269"/>
  <c r="T269"/>
  <c r="R269"/>
  <c r="P269"/>
  <c r="BI263"/>
  <c r="BH263"/>
  <c r="BG263"/>
  <c r="BF263"/>
  <c r="T263"/>
  <c r="R263"/>
  <c r="P263"/>
  <c r="BI257"/>
  <c r="BH257"/>
  <c r="BG257"/>
  <c r="BF257"/>
  <c r="T257"/>
  <c r="R257"/>
  <c r="P257"/>
  <c r="BI252"/>
  <c r="BH252"/>
  <c r="BG252"/>
  <c r="BF252"/>
  <c r="T252"/>
  <c r="R252"/>
  <c r="P252"/>
  <c r="BI246"/>
  <c r="BH246"/>
  <c r="BG246"/>
  <c r="BF246"/>
  <c r="T246"/>
  <c r="R246"/>
  <c r="P246"/>
  <c r="BI241"/>
  <c r="BH241"/>
  <c r="BG241"/>
  <c r="BF241"/>
  <c r="T241"/>
  <c r="R241"/>
  <c r="P241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11"/>
  <c r="BH211"/>
  <c r="BG211"/>
  <c r="BF211"/>
  <c r="T211"/>
  <c r="T210"/>
  <c r="R211"/>
  <c r="R210"/>
  <c r="P211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71"/>
  <c r="BH171"/>
  <c r="BG171"/>
  <c r="BF171"/>
  <c r="T171"/>
  <c r="R171"/>
  <c r="P171"/>
  <c r="BI166"/>
  <c r="BH166"/>
  <c r="BG166"/>
  <c r="BF166"/>
  <c r="T166"/>
  <c r="R166"/>
  <c r="P166"/>
  <c r="BI158"/>
  <c r="BH158"/>
  <c r="BG158"/>
  <c r="BF158"/>
  <c r="T158"/>
  <c r="R158"/>
  <c r="P158"/>
  <c r="BI153"/>
  <c r="BH153"/>
  <c r="BG153"/>
  <c r="BF153"/>
  <c r="T153"/>
  <c r="R153"/>
  <c r="P153"/>
  <c r="BI144"/>
  <c r="BH144"/>
  <c r="BG144"/>
  <c r="BF144"/>
  <c r="T144"/>
  <c r="R144"/>
  <c r="P144"/>
  <c r="BI139"/>
  <c r="BH139"/>
  <c r="BG139"/>
  <c r="BF139"/>
  <c r="T139"/>
  <c r="R139"/>
  <c r="P139"/>
  <c r="BI127"/>
  <c r="BH127"/>
  <c r="BG127"/>
  <c r="BF127"/>
  <c r="T127"/>
  <c r="R127"/>
  <c r="P127"/>
  <c r="J121"/>
  <c r="J120"/>
  <c r="F118"/>
  <c r="E116"/>
  <c r="J90"/>
  <c r="J89"/>
  <c r="F87"/>
  <c r="E85"/>
  <c r="J16"/>
  <c r="E16"/>
  <c r="F121"/>
  <c r="J15"/>
  <c r="J13"/>
  <c r="E13"/>
  <c r="F120"/>
  <c r="J12"/>
  <c r="J10"/>
  <c r="J118"/>
  <c i="1" r="L90"/>
  <c r="AM90"/>
  <c r="AM89"/>
  <c r="L89"/>
  <c r="AM87"/>
  <c r="L87"/>
  <c r="L85"/>
  <c r="L84"/>
  <c i="2" r="BK303"/>
  <c r="BK290"/>
  <c r="J228"/>
  <c r="J196"/>
  <c r="J178"/>
  <c r="BK144"/>
  <c r="J278"/>
  <c r="BK220"/>
  <c r="BK196"/>
  <c r="J139"/>
  <c r="BK278"/>
  <c r="BK257"/>
  <c r="J215"/>
  <c r="BK166"/>
  <c i="1" r="AS94"/>
  <c i="2" r="J269"/>
  <c r="BK232"/>
  <c r="BK178"/>
  <c r="J292"/>
  <c r="J282"/>
  <c r="BK236"/>
  <c r="BK211"/>
  <c r="BK183"/>
  <c r="J158"/>
  <c r="J287"/>
  <c r="BK246"/>
  <c r="J198"/>
  <c r="BK158"/>
  <c r="BK269"/>
  <c r="BK252"/>
  <c r="J206"/>
  <c r="J144"/>
  <c r="BK292"/>
  <c r="J252"/>
  <c r="BK206"/>
  <c r="J306"/>
  <c r="BK241"/>
  <c r="BK225"/>
  <c r="BK198"/>
  <c r="J166"/>
  <c r="BK282"/>
  <c r="BK228"/>
  <c r="BK202"/>
  <c r="J153"/>
  <c r="J303"/>
  <c r="J263"/>
  <c r="J232"/>
  <c r="BK173"/>
  <c r="J127"/>
  <c r="J271"/>
  <c r="J246"/>
  <c r="J225"/>
  <c r="BK153"/>
  <c r="BK306"/>
  <c r="BK263"/>
  <c r="J220"/>
  <c r="J202"/>
  <c r="J173"/>
  <c r="J290"/>
  <c r="J257"/>
  <c r="BK215"/>
  <c r="BK171"/>
  <c r="BK127"/>
  <c r="BK271"/>
  <c r="J236"/>
  <c r="J211"/>
  <c r="J171"/>
  <c r="BK139"/>
  <c r="BK287"/>
  <c r="J241"/>
  <c r="J183"/>
  <c l="1" r="BK126"/>
  <c r="BK165"/>
  <c r="J165"/>
  <c r="J97"/>
  <c r="BK195"/>
  <c r="J195"/>
  <c r="J98"/>
  <c r="R214"/>
  <c r="BK289"/>
  <c r="J289"/>
  <c r="J103"/>
  <c r="P126"/>
  <c r="R165"/>
  <c r="T195"/>
  <c r="T214"/>
  <c r="P227"/>
  <c r="R227"/>
  <c r="P289"/>
  <c r="R126"/>
  <c r="T165"/>
  <c r="R195"/>
  <c r="BK214"/>
  <c r="J214"/>
  <c r="J101"/>
  <c r="BK227"/>
  <c r="J227"/>
  <c r="J102"/>
  <c r="T289"/>
  <c r="T126"/>
  <c r="T125"/>
  <c r="P165"/>
  <c r="P195"/>
  <c r="P214"/>
  <c r="P213"/>
  <c r="T227"/>
  <c r="R289"/>
  <c r="BK210"/>
  <c r="J210"/>
  <c r="J99"/>
  <c r="BK302"/>
  <c r="BK301"/>
  <c r="J301"/>
  <c r="J104"/>
  <c r="BK305"/>
  <c r="J305"/>
  <c r="J106"/>
  <c r="BE158"/>
  <c r="BE171"/>
  <c r="BE196"/>
  <c r="BE198"/>
  <c r="BE211"/>
  <c r="BE257"/>
  <c r="J87"/>
  <c r="BE144"/>
  <c r="BE153"/>
  <c r="BE178"/>
  <c r="BE183"/>
  <c r="BE215"/>
  <c r="BE220"/>
  <c r="BE241"/>
  <c r="BE278"/>
  <c r="BE287"/>
  <c r="BE290"/>
  <c r="BE292"/>
  <c r="F90"/>
  <c r="BE127"/>
  <c r="BE139"/>
  <c r="BE166"/>
  <c r="BE173"/>
  <c r="BE206"/>
  <c r="BE232"/>
  <c r="BE236"/>
  <c r="BE263"/>
  <c r="BE269"/>
  <c r="F89"/>
  <c r="BE202"/>
  <c r="BE225"/>
  <c r="BE228"/>
  <c r="BE246"/>
  <c r="BE252"/>
  <c r="BE271"/>
  <c r="BE282"/>
  <c r="BE303"/>
  <c r="BE306"/>
  <c r="J32"/>
  <c i="1" r="AW95"/>
  <c i="2" r="F32"/>
  <c i="1" r="BA95"/>
  <c r="BA94"/>
  <c r="AW94"/>
  <c r="AK30"/>
  <c i="2" r="F35"/>
  <c i="1" r="BD95"/>
  <c r="BD94"/>
  <c r="W33"/>
  <c i="2" r="F34"/>
  <c i="1" r="BC95"/>
  <c r="BC94"/>
  <c r="W32"/>
  <c i="2" r="F33"/>
  <c i="1" r="BB95"/>
  <c r="BB94"/>
  <c r="W31"/>
  <c i="2" l="1" r="R213"/>
  <c r="R125"/>
  <c r="R124"/>
  <c r="T213"/>
  <c r="T124"/>
  <c r="P125"/>
  <c r="P124"/>
  <c i="1" r="AU95"/>
  <c i="2" r="BK125"/>
  <c r="J125"/>
  <c r="J95"/>
  <c r="J126"/>
  <c r="J96"/>
  <c r="BK213"/>
  <c r="J213"/>
  <c r="J100"/>
  <c r="J302"/>
  <c r="J105"/>
  <c i="1" r="AU94"/>
  <c r="AY94"/>
  <c r="AX94"/>
  <c i="2" r="F31"/>
  <c i="1" r="AZ95"/>
  <c r="AZ94"/>
  <c r="W29"/>
  <c i="2" r="J31"/>
  <c i="1" r="AV95"/>
  <c r="AT95"/>
  <c r="W30"/>
  <c i="2" l="1" r="BK124"/>
  <c r="J124"/>
  <c r="J94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<sst xmlns="http://schemas.openxmlformats.org/spreadsheetml/2006/main">
  <si>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</si>
  <si>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</si>
  <si>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</si>
  <si>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</si>
  <si>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</si>
  <si>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{8cae2e0b-5349-44d1-ac62-8d8d658423a4}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</si>
  <si>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</si>
  <si>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</si>
  <si>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</si>
  <si>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</si>
  <si>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</si>
  <si>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</si>
  <si>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</si>
  <si>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</si>
  <si>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01-235-2023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</si>
  <si>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</si>
  <si>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</si>
  <si>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VOŠZ a SZŠ Domov mládeže - oprava okenních výplní , Hradecká 868/1, 500 03 Hradec Králové</t>
  </si>
  <si>
    <t>KSO:</t>
  </si>
  <si>
    <t>CC-CZ:</t>
  </si>
  <si>
    <t>Místo:</t>
  </si>
  <si>
    <t>Hradec Králové</t>
  </si>
  <si>
    <t>Datum:</t>
  </si>
  <si>
    <t>29. 11. 2023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</si>
  <si>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</si>
  <si>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</si>
  <si>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</si>
  <si>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</si>
  <si>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</si>
  <si>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</si>
  <si>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</si>
  <si>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Prokop Vacek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</si>
  <si>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</si>
  <si>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</si>
  <si>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</si>
  <si>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</si>
  <si>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</si>
  <si>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</si>
  <si>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</si>
  <si>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</si>
  <si>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</si>
  <si>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</si>
  <si>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</si>
  <si>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</si>
  <si>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</si>
  <si>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</si>
  <si>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</si>
  <si>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</si>
  <si>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</si>
  <si>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</si>
  <si>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</si>
  <si>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</si>
  <si>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</si>
  <si>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</si>
  <si>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</si>
  <si>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</si>
  <si>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</si>
  <si>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</si>
  <si>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</si>
  <si>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</si>
  <si>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</si>
  <si>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</si>
  <si>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</si>
  <si>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</si>
  <si>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</si>
  <si>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</si>
  <si>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</si>
  <si>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</si>
  <si>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</si>
  <si>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</si>
  <si>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</si>
  <si>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</si>
  <si>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</si>
  <si>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</si>
  <si>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</si>
  <si>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</si>
  <si>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</si>
  <si>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</si>
  <si>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</si>
  <si>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</si>
  <si>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</si>
  <si>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</si>
  <si>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</si>
  <si>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</si>
  <si>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</si>
  <si>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</si>
  <si>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</si>
  <si>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</si>
  <si>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</si>
  <si>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</si>
  <si>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</si>
  <si>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</si>
  <si>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</si>
  <si>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</si>
  <si>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</si>
  <si>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</si>
  <si>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</si>
  <si>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</si>
  <si>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</si>
  <si>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</si>
  <si>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</si>
  <si>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</si>
  <si>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</si>
  <si>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</si>
  <si>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</si>
  <si>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</si>
  <si>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</si>
  <si>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</si>
  <si>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</si>
  <si>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</si>
  <si>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</si>
  <si>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</si>
  <si>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</si>
  <si>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</si>
  <si>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</si>
  <si>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</si>
  <si>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</si>
  <si>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</si>
  <si>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</si>
  <si>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</si>
  <si>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612325302</t>
  </si>
  <si>
    <t>Vápenocementová štuková omítka ostění nebo nadpraží</t>
  </si>
  <si>
    <t>m2</t>
  </si>
  <si>
    <t>4</t>
  </si>
  <si>
    <t>1904173381</t>
  </si>
  <si>
    <t>PP</t>
  </si>
  <si>
    <t>Vápenocementová omítka ostění nebo nadpraží štuková</t>
  </si>
  <si>
    <t>VV</t>
  </si>
  <si>
    <t>" z interieru"</t>
  </si>
  <si>
    <t>"špaleta š. 0,2m</t>
  </si>
  <si>
    <t>(1,744+2*1,83)*48*0,2</t>
  </si>
  <si>
    <t>(2,05+2*1,83)*2*0,2</t>
  </si>
  <si>
    <t>(2,05+2*2,8)*3*0,2</t>
  </si>
  <si>
    <t>"špaleta š.0,12"</t>
  </si>
  <si>
    <t>(2*3,14*1,08/2+1,83*2)*3*0,12</t>
  </si>
  <si>
    <t>"pod paraperty"</t>
  </si>
  <si>
    <t>(1,744*48+2,05*8)*0,1</t>
  </si>
  <si>
    <t>Součet</t>
  </si>
  <si>
    <t>619991001</t>
  </si>
  <si>
    <t>Zakrytí podlah fólií přilepenou lepící páskou</t>
  </si>
  <si>
    <t>-308815533</t>
  </si>
  <si>
    <t>Zakrytí vnitřních ploch před znečištěním včetně pozdějšího odkrytí podlah fólií přilepenou lepící páskou</t>
  </si>
  <si>
    <t>" plochy před vyměňovanými okny"</t>
  </si>
  <si>
    <t>3,5*2*(48+8)</t>
  </si>
  <si>
    <t>3</t>
  </si>
  <si>
    <t>622335203</t>
  </si>
  <si>
    <t>Oprava cementové škrábané omítky vnějších stěn v rozsahu přes 30 do 50 %</t>
  </si>
  <si>
    <t>1712493574</t>
  </si>
  <si>
    <t>Oprava cementové škrábané (břízolitové) omítky vnějších ploch stěn, v rozsahu opravované plochy přes 30 do 50%</t>
  </si>
  <si>
    <t>" okolo oken a pod parapetem"</t>
  </si>
  <si>
    <t>(1,534+2*1,635)*48*0,28</t>
  </si>
  <si>
    <t>(1,84+2*1,635)*2*0,28</t>
  </si>
  <si>
    <t>(1,84+2*2,635)*3*0,28</t>
  </si>
  <si>
    <t>((2*3,14*0,949)/2+1,83*2)*3*0,28</t>
  </si>
  <si>
    <t>(1,534*48+1,84*8)*0,1</t>
  </si>
  <si>
    <t>629991011</t>
  </si>
  <si>
    <t>Zakrytí výplní otvorů a svislých ploch fólií přilepenou lepící páskou</t>
  </si>
  <si>
    <t>1949757490</t>
  </si>
  <si>
    <t>Zakrytí vnějších ploch před znečištěním včetně pozdějšího odkrytí výplní otvorů a svislých ploch fólií přilepenou lepící páskou</t>
  </si>
  <si>
    <t>"z interiěru"</t>
  </si>
  <si>
    <t>3,19*48+3,75*2+5,74*3+5,99*3</t>
  </si>
  <si>
    <t>5</t>
  </si>
  <si>
    <t>632450121</t>
  </si>
  <si>
    <t>Vyrovnávací cementový potěr tl přes 10 do 20 mm ze suchých směsí provedený v pásu</t>
  </si>
  <si>
    <t>-1747040973</t>
  </si>
  <si>
    <t>Potěr cementový vyrovnávací ze suchých směsí v pásu o průměrné (střední) tl. od 10 do 20 mm</t>
  </si>
  <si>
    <t>"pod vniřní parapety"</t>
  </si>
  <si>
    <t>2,05*0,125*8+1,744*0,125*48</t>
  </si>
  <si>
    <t>"pod vnější parapety"</t>
  </si>
  <si>
    <t>1,84*0,3*8+1,534*0,3*48</t>
  </si>
  <si>
    <t>9</t>
  </si>
  <si>
    <t>Ostatní konstrukce a práce, bourání</t>
  </si>
  <si>
    <t>9.01</t>
  </si>
  <si>
    <t xml:space="preserve">Pomocné práce - vyklizení nábytku </t>
  </si>
  <si>
    <t>soubor</t>
  </si>
  <si>
    <t>562108136</t>
  </si>
  <si>
    <t>Demontáž a zpětná montáž zařízení ( satelit, internet ... ) bez poškození</t>
  </si>
  <si>
    <t>" vyklizení nábytku v místnostech pro stavební práce např. skříně, stoly, garnyže ...."</t>
  </si>
  <si>
    <t>"rozsah dle požadavku investora</t>
  </si>
  <si>
    <t>7</t>
  </si>
  <si>
    <t>9.02</t>
  </si>
  <si>
    <t xml:space="preserve">Vyčištění a úklid po stavebních pracech  při výšce podlaží do 4 m</t>
  </si>
  <si>
    <t>kpl</t>
  </si>
  <si>
    <t>2053012864</t>
  </si>
  <si>
    <t>Vyčištění budov nebo objektů před předáním do užívání budov bytové nebo občanské výstavby, světlé výšky podlaží do 4 m</t>
  </si>
  <si>
    <t>8</t>
  </si>
  <si>
    <t>96806235601</t>
  </si>
  <si>
    <t>Vybourání dřevěných rámů oken dvojitých včetně křídel pl do 4 m2</t>
  </si>
  <si>
    <t>-1045406808</t>
  </si>
  <si>
    <t>Vybourání dřevěných rámů oken s křídly, dveřních zárubní, vrat, stěn, ostění nebo obkladů rámů oken s křídly dvojitých, plochy do 4 m2</t>
  </si>
  <si>
    <t>"okno č.1" 48*3,19</t>
  </si>
  <si>
    <t>"okno č.2" 2*3,75</t>
  </si>
  <si>
    <t>96806235701</t>
  </si>
  <si>
    <t>Vybourání dřevěných rámů oken dvojitých včetně křídel pl přes 4 m2</t>
  </si>
  <si>
    <t>1484886021</t>
  </si>
  <si>
    <t>Vybourání dřevěných rámů oken s křídly, dveřních zárubní, vrat, stěn, ostění nebo obkladů rámů oken s křídly dvojitých, plochy přes 4 m2</t>
  </si>
  <si>
    <t>"okno č.3" 3*5,74</t>
  </si>
  <si>
    <t>"okno č.4" 3*5,99</t>
  </si>
  <si>
    <t>10</t>
  </si>
  <si>
    <t>978013191</t>
  </si>
  <si>
    <t>Otlučení (osekání) vnitřní vápenné nebo vápenocementové omítky stěn v rozsahu přes 50 do 100 %</t>
  </si>
  <si>
    <t>188810908</t>
  </si>
  <si>
    <t>Otlučení vápenných nebo vápenocementových omítek vnitřních ploch stěn s vyškrabáním spar, s očištěním zdiva, v rozsahu přes 50 do 100 %</t>
  </si>
  <si>
    <t>997</t>
  </si>
  <si>
    <t>Přesun sutě</t>
  </si>
  <si>
    <t>11</t>
  </si>
  <si>
    <t>997013501</t>
  </si>
  <si>
    <t>Odvoz suti a vybouraných hmot na skládku nebo meziskládku do 1 km se složením</t>
  </si>
  <si>
    <t>t</t>
  </si>
  <si>
    <t>1323974626</t>
  </si>
  <si>
    <t>Odvoz suti a vybouraných hmot na skládku nebo meziskládku se složením, na vzdálenost do 1 km</t>
  </si>
  <si>
    <t>12</t>
  </si>
  <si>
    <t>997013509</t>
  </si>
  <si>
    <t>Příplatek k odvozu suti a vybouraných hmot na skládku ZKD 1 km přes 1 km</t>
  </si>
  <si>
    <t>465283098</t>
  </si>
  <si>
    <t>Odvoz suti a vybouraných hmot na skládku nebo meziskládku se složením, na vzdálenost Příplatek k ceně za každý další i započatý 1 km přes 1 km</t>
  </si>
  <si>
    <t>14,871*9</t>
  </si>
  <si>
    <t>13</t>
  </si>
  <si>
    <t>997013609</t>
  </si>
  <si>
    <t>Poplatek za uložení na skládce (skládkovné) stavebního odpadu ze směsí nebo oddělených frakcí betonu, cihel a keramických výrobků kód odpadu 17 01 07</t>
  </si>
  <si>
    <t>-1301655559</t>
  </si>
  <si>
    <t>Poplatek za uložení stavebního odpadu na skládce (skládkovné) ze směsí nebo oddělených frakcí betonu, cihel a keramických výrobků zatříděného do Katalogu odpadů pod kódem 17 01 07</t>
  </si>
  <si>
    <t>3,28</t>
  </si>
  <si>
    <t>14</t>
  </si>
  <si>
    <t>997013811</t>
  </si>
  <si>
    <t>Poplatek za uložení na skládce (skládkovné) stavebního odpadu dřevěného kód odpadu 17 02 01</t>
  </si>
  <si>
    <t>626868190</t>
  </si>
  <si>
    <t>Poplatek za uložení stavebního odpadu na skládce (skládkovné) dřevěného zatříděného do Katalogu odpadů pod kódem 17 02 01</t>
  </si>
  <si>
    <t>8,673+1,654+0,24+0,056</t>
  </si>
  <si>
    <t>998</t>
  </si>
  <si>
    <t>Přesun hmot</t>
  </si>
  <si>
    <t>998021021</t>
  </si>
  <si>
    <t>Přesun hmot pro haly s nosnou kcí zděnou nebo monolitickou v do 20 m</t>
  </si>
  <si>
    <t>-485186984</t>
  </si>
  <si>
    <t>Přesun hmot pro haly občanské výstavby, výrobu a služby s nosnou svislou konstrukcí zděnou nebo betonovou monolitickou vodorovná dopravní vzdálenost do 100 m, pro haly výšky do 20 m</t>
  </si>
  <si>
    <t>PSV</t>
  </si>
  <si>
    <t>Práce a dodávky PSV</t>
  </si>
  <si>
    <t>764</t>
  </si>
  <si>
    <t>Konstrukce klempířské</t>
  </si>
  <si>
    <t>16</t>
  </si>
  <si>
    <t>764002851</t>
  </si>
  <si>
    <t>Demontáž oplechování parapetů do suti</t>
  </si>
  <si>
    <t>m</t>
  </si>
  <si>
    <t>-708881930</t>
  </si>
  <si>
    <t>Demontáž klempířských konstrukcí oplechování parapetů do suti</t>
  </si>
  <si>
    <t>"dl.1,84m" 8*1,84</t>
  </si>
  <si>
    <t>"dl.1,534m" 48*1,534</t>
  </si>
  <si>
    <t>17</t>
  </si>
  <si>
    <t>764216644</t>
  </si>
  <si>
    <t>Oplechování rovných parapetů celoplošně lepené z Pz s povrchovou úpravou rš 330 mm</t>
  </si>
  <si>
    <t>-867448939</t>
  </si>
  <si>
    <t>Oplechování parapetů z pozinkovaného plechu s povrchovou úpravou rovných celoplošně lepené, bez rohů rš 330 mm</t>
  </si>
  <si>
    <t>"dl.1,84" 8*1,84</t>
  </si>
  <si>
    <t>"dl.1,534" 48*1,534</t>
  </si>
  <si>
    <t>18</t>
  </si>
  <si>
    <t>998764203</t>
  </si>
  <si>
    <t>Přesun hmot procentní pro konstrukce klempířské v objektech v přes 12 do 24 m</t>
  </si>
  <si>
    <t>%</t>
  </si>
  <si>
    <t>591663303</t>
  </si>
  <si>
    <t>Přesun hmot pro konstrukce klempířské stanovený procentní sazbou (%) z ceny vodorovná dopravní vzdálenost do 50 m v objektech výšky přes 12 do 24 m</t>
  </si>
  <si>
    <t>766</t>
  </si>
  <si>
    <t>Konstrukce truhlářské</t>
  </si>
  <si>
    <t>19</t>
  </si>
  <si>
    <t>766441821</t>
  </si>
  <si>
    <t>Demontáž parapetních desek dřevěných nebo plastových šířky do 300 mm délky do 2000 mm</t>
  </si>
  <si>
    <t>kus</t>
  </si>
  <si>
    <t>-1300999829</t>
  </si>
  <si>
    <t>Demontáž parapetních desek dřevěných nebo plastových šířky do 300 mm, délky přes 1000 do 2000 mm</t>
  </si>
  <si>
    <t>"dl.1,744m" 48</t>
  </si>
  <si>
    <t>20</t>
  </si>
  <si>
    <t>766441823</t>
  </si>
  <si>
    <t>Demontáž parapetních desek dřevěných nebo plastových šířky do 300 mm délky přes 2000 mm</t>
  </si>
  <si>
    <t>-1208213451</t>
  </si>
  <si>
    <t>Demontáž parapetních desek dřevěných nebo plastových šířky do 300 mm, délky přes 2000 mm</t>
  </si>
  <si>
    <t>"dl. 2,05m" 2+3+3</t>
  </si>
  <si>
    <t>76662110201</t>
  </si>
  <si>
    <t>Montáž dřevěných oken plochy přes 1 m2 špaletových výšky do 2,5 m s rámem do dřevěné konstrukce</t>
  </si>
  <si>
    <t>1338577593</t>
  </si>
  <si>
    <t>Montáž oken dřevěných včetně montáže rámu plochy přes 1 m2 špaletových do dřevěné konstrukce, výšky přes 1,5 do 2,5 m</t>
  </si>
  <si>
    <t>22</t>
  </si>
  <si>
    <t>M</t>
  </si>
  <si>
    <t>6111003201</t>
  </si>
  <si>
    <t>č. 1 - okno dřevěné špaletové otevíravé rozměr interier 1,744x1,830m , členění dle původních, vnitřní křídlo jednoduše zasklené, vnější křídlo zasklení izolační dvojsklo, včetně povrchové úpravy</t>
  </si>
  <si>
    <t>ks</t>
  </si>
  <si>
    <t>32</t>
  </si>
  <si>
    <t>341846748</t>
  </si>
  <si>
    <t>okno dřevěné špaletové otevíravé dvojsklo přes plochu 1m2 v 1,5-2,5m</t>
  </si>
  <si>
    <t xml:space="preserve">"rozměy  rámů, křídel a špalety, typ zasklení dle výkresové dokumentace"</t>
  </si>
  <si>
    <t>" povrchová úprava nátěrem - viz. souhrnná technická zpráva</t>
  </si>
  <si>
    <t>48</t>
  </si>
  <si>
    <t>23</t>
  </si>
  <si>
    <t>6111003502</t>
  </si>
  <si>
    <t>č. 2 - okno dřevěné špaletové otevíravé rozměr interier 2,05x1,830m , členění dle původních, vnitřní křídlo jednoduše zasklené, vnější křídlo zasklení izolační dvojsklo, včetně povrchové úpravy</t>
  </si>
  <si>
    <t>-1605452171</t>
  </si>
  <si>
    <t>okno dřevěné špaletové otevíravé trojsklo přes plochu 1m2 přes v 2,5m</t>
  </si>
  <si>
    <t>24</t>
  </si>
  <si>
    <t>76662110301</t>
  </si>
  <si>
    <t>Montáž dřevěných oken plochy přes 1 m2 špaletových výšky přes 2,5 m s rámem do dřevěné konstrukce</t>
  </si>
  <si>
    <t>1665633105</t>
  </si>
  <si>
    <t>Montáž oken dřevěných včetně montáže rámu plochy přes 1 m2 špaletových do dřevěné konstrukce, výšky přes 2,5 m</t>
  </si>
  <si>
    <t>25</t>
  </si>
  <si>
    <t>6111003503</t>
  </si>
  <si>
    <t>č. 3 - okno dřevěné špaletové otevíravé rozměr interier 2,05x2,80m , členění dle původních, vnitřní křídlo jednoduše zasklené, vnější křídlo zasklení izolační dvojsklo, včetně povrchové úpravy</t>
  </si>
  <si>
    <t>-2016256951</t>
  </si>
  <si>
    <t>26</t>
  </si>
  <si>
    <t>6111003504</t>
  </si>
  <si>
    <t>č. 4 - okno dřevěné špaletové otevíravé rozměr interier 2,05x1,830-2,910m , členění dle původních, vnitřní křídlo jednoduše zasklené, vnější křídlo zasklení izolační dvojsklo, včetně povrchové úpravy</t>
  </si>
  <si>
    <t>1894418304</t>
  </si>
  <si>
    <t>27</t>
  </si>
  <si>
    <t>6111003505</t>
  </si>
  <si>
    <t>příplatek k oknu č.4 za vitráž</t>
  </si>
  <si>
    <t>449738837</t>
  </si>
  <si>
    <t>28</t>
  </si>
  <si>
    <t>76662181201</t>
  </si>
  <si>
    <t>Demontáž oken - původních kliček , repase a zpětná montáž</t>
  </si>
  <si>
    <t>1984270630</t>
  </si>
  <si>
    <t>Demontáž okenních konstrukcí k opětovnému použití kování okenní sklápěčky s olivou</t>
  </si>
  <si>
    <t>"okno č.1" 48*14</t>
  </si>
  <si>
    <t>"okno č.2" 2*14</t>
  </si>
  <si>
    <t>"okno č.3" 3*20</t>
  </si>
  <si>
    <t>"okno č.4" 3*20</t>
  </si>
  <si>
    <t>29</t>
  </si>
  <si>
    <t>766694113</t>
  </si>
  <si>
    <t>Montáž parapetních desek dřevěných nebo plastových š do 30 cm dl přes 1,6 do 2,6 m</t>
  </si>
  <si>
    <t>1916032183</t>
  </si>
  <si>
    <t>Montáž ostatních truhlářských konstrukcí parapetních desek dřevěných nebo plastových šířky do 300 mm, délky přes 1600 do 2600 mm</t>
  </si>
  <si>
    <t>48+8</t>
  </si>
  <si>
    <t>30</t>
  </si>
  <si>
    <t>60794101</t>
  </si>
  <si>
    <t>parapet dřevotřískový vnitřní povrch laminátový š 200mm</t>
  </si>
  <si>
    <t>1463673167</t>
  </si>
  <si>
    <t>48*1,744</t>
  </si>
  <si>
    <t>8*2,05</t>
  </si>
  <si>
    <t>31</t>
  </si>
  <si>
    <t>998766203</t>
  </si>
  <si>
    <t>Přesun hmot procentní pro kce truhlářské v objektech v přes 12 do 24 m</t>
  </si>
  <si>
    <t>966045996</t>
  </si>
  <si>
    <t>Přesun hmot pro konstrukce truhlářské stanovený procentní sazbou (%) z ceny vodorovná dopravní vzdálenost do 50 m v objektech výšky přes 12 do 24 m</t>
  </si>
  <si>
    <t>784</t>
  </si>
  <si>
    <t>Dokončovací práce - malby a tapety</t>
  </si>
  <si>
    <t>784111001</t>
  </si>
  <si>
    <t>Oprášení (ometení ) podkladu v místnostech v do 3,80 m</t>
  </si>
  <si>
    <t>1571348369</t>
  </si>
  <si>
    <t>Oprášení (ometení) podkladu v místnostech výšky do 3,80 m</t>
  </si>
  <si>
    <t>33</t>
  </si>
  <si>
    <t>784221101</t>
  </si>
  <si>
    <t>Dvojnásobné bílé malby ze směsí za sucha dobře otěruvzdorných v místnostech do 3,80 m</t>
  </si>
  <si>
    <t>107748752</t>
  </si>
  <si>
    <t>Malby z malířských směsí otěruvzdorných za sucha dvojnásobné, bílé za sucha otěruvzdorné dobře v místnostech výšky do 3,80 m</t>
  </si>
  <si>
    <t>"z interieru"</t>
  </si>
  <si>
    <t>"okolo ostění pruh 0,5m a nad napražím 0,2m</t>
  </si>
  <si>
    <t>(1,744+0,5+0,5)*(2,75+0,2)*48-1,744*1,83*48</t>
  </si>
  <si>
    <t>(2,05+0,5+0,5)*(2,75+0,2)*2-2,05*1,83*2</t>
  </si>
  <si>
    <t>(2,05+0,5+0,5)*(3,87+0,2)*3-2,05*1,83*3</t>
  </si>
  <si>
    <t>(2,05+0,5+0,5)*(3,81+0,2)*3-4,86*3</t>
  </si>
  <si>
    <t>VRN</t>
  </si>
  <si>
    <t>Vedlejší rozpočtové náklady</t>
  </si>
  <si>
    <t>VRN3</t>
  </si>
  <si>
    <t>Zařízení staveniště</t>
  </si>
  <si>
    <t>34</t>
  </si>
  <si>
    <t>030001000</t>
  </si>
  <si>
    <t>1024</t>
  </si>
  <si>
    <t>568996850</t>
  </si>
  <si>
    <t>VRN7</t>
  </si>
  <si>
    <t>Provozní vlivy</t>
  </si>
  <si>
    <t>35</t>
  </si>
  <si>
    <t>070001000</t>
  </si>
  <si>
    <t>Provozní vlivy - zajíštění chodu domova mládeže</t>
  </si>
  <si>
    <t>-1553558212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</si>
</sst>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01-235-2023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VOŠZ a SZŠ Domov mládeže - oprava okenních výplní , Hradecká 868/1, 500 03 Hradec Králové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Hradec Králové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29. 11. 2023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Prokop Vacek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Prokop Vacek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74</v>
      </c>
      <c r="BT94" s="117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37.5" customHeight="1">
      <c r="A95" s="118" t="s">
        <v>78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'01-235-2023 - VOŠZ a SZŠ 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79</v>
      </c>
      <c r="AR95" s="125"/>
      <c r="AS95" s="126">
        <v>0</v>
      </c>
      <c r="AT95" s="127">
        <f>ROUND(SUM(AV95:AW95),2)</f>
        <v>0</v>
      </c>
      <c r="AU95" s="128">
        <f>'01-235-2023 - VOŠZ a SZŠ ...'!P124</f>
        <v>0</v>
      </c>
      <c r="AV95" s="127">
        <f>'01-235-2023 - VOŠZ a SZŠ ...'!J31</f>
        <v>0</v>
      </c>
      <c r="AW95" s="127">
        <f>'01-235-2023 - VOŠZ a SZŠ ...'!J32</f>
        <v>0</v>
      </c>
      <c r="AX95" s="127">
        <f>'01-235-2023 - VOŠZ a SZŠ ...'!J33</f>
        <v>0</v>
      </c>
      <c r="AY95" s="127">
        <f>'01-235-2023 - VOŠZ a SZŠ ...'!J34</f>
        <v>0</v>
      </c>
      <c r="AZ95" s="127">
        <f>'01-235-2023 - VOŠZ a SZŠ ...'!F31</f>
        <v>0</v>
      </c>
      <c r="BA95" s="127">
        <f>'01-235-2023 - VOŠZ a SZŠ ...'!F32</f>
        <v>0</v>
      </c>
      <c r="BB95" s="127">
        <f>'01-235-2023 - VOŠZ a SZŠ ...'!F33</f>
        <v>0</v>
      </c>
      <c r="BC95" s="127">
        <f>'01-235-2023 - VOŠZ a SZŠ ...'!F34</f>
        <v>0</v>
      </c>
      <c r="BD95" s="129">
        <f>'01-235-2023 - VOŠZ a SZŠ ...'!F35</f>
        <v>0</v>
      </c>
      <c r="BE95" s="7"/>
      <c r="BT95" s="130" t="s">
        <v>80</v>
      </c>
      <c r="BU95" s="130" t="s">
        <v>81</v>
      </c>
      <c r="BV95" s="130" t="s">
        <v>76</v>
      </c>
      <c r="BW95" s="130" t="s">
        <v>5</v>
      </c>
      <c r="BX95" s="130" t="s">
        <v>77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Ba1iPCZ1M9Z5XupQQnxDClnw7ZunEBi5SB8SWV6dvy1haThCjgp/Sc5svvVEq6yGHfbLCAlY+bPEago6+97bbQ==" hashValue="Alxe4WU8XqDoI9PDF/CO7f9QM/71sSm3wX6GVO/0r0yfi2/5Cluz0Tapg0tuNgdyH7GKE5aEdDZG6fsJwglBu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-235-2023 - VOŠZ a SZŠ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82</v>
      </c>
    </row>
    <row r="4" s="1" customFormat="1" ht="24.96" customHeight="1">
      <c r="B4" s="20"/>
      <c r="D4" s="133" t="s">
        <v>83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30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29. 11. 2023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tr">
        <f>IF('Rekapitulace stavby'!AN10="","",'Rekapitulace stavby'!AN10)</f>
        <v/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tr">
        <f>IF('Rekapitulace stavby'!E11="","",'Rekapitulace stavby'!E11)</f>
        <v xml:space="preserve"> </v>
      </c>
      <c r="F13" s="38"/>
      <c r="G13" s="38"/>
      <c r="H13" s="38"/>
      <c r="I13" s="135" t="s">
        <v>27</v>
      </c>
      <c r="J13" s="137" t="str">
        <f>IF('Rekapitulace stavby'!AN11="","",'Rekapitulace stavby'!AN11)</f>
        <v/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28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27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30</v>
      </c>
      <c r="E18" s="38"/>
      <c r="F18" s="38"/>
      <c r="G18" s="38"/>
      <c r="H18" s="38"/>
      <c r="I18" s="135" t="s">
        <v>25</v>
      </c>
      <c r="J18" s="137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">
        <v>31</v>
      </c>
      <c r="F19" s="38"/>
      <c r="G19" s="38"/>
      <c r="H19" s="38"/>
      <c r="I19" s="135" t="s">
        <v>27</v>
      </c>
      <c r="J19" s="137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33</v>
      </c>
      <c r="E21" s="38"/>
      <c r="F21" s="38"/>
      <c r="G21" s="38"/>
      <c r="H21" s="38"/>
      <c r="I21" s="135" t="s">
        <v>25</v>
      </c>
      <c r="J21" s="137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">
        <v>31</v>
      </c>
      <c r="F22" s="38"/>
      <c r="G22" s="38"/>
      <c r="H22" s="38"/>
      <c r="I22" s="135" t="s">
        <v>27</v>
      </c>
      <c r="J22" s="137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34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35</v>
      </c>
      <c r="E28" s="38"/>
      <c r="F28" s="38"/>
      <c r="G28" s="38"/>
      <c r="H28" s="38"/>
      <c r="I28" s="38"/>
      <c r="J28" s="145">
        <f>ROUND(J124,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37</v>
      </c>
      <c r="G30" s="38"/>
      <c r="H30" s="38"/>
      <c r="I30" s="146" t="s">
        <v>36</v>
      </c>
      <c r="J30" s="146" t="s">
        <v>38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39</v>
      </c>
      <c r="E31" s="135" t="s">
        <v>40</v>
      </c>
      <c r="F31" s="148">
        <f>ROUND((SUM(BE124:BE307)),  2)</f>
        <v>0</v>
      </c>
      <c r="G31" s="38"/>
      <c r="H31" s="38"/>
      <c r="I31" s="149">
        <v>0.20999999999999999</v>
      </c>
      <c r="J31" s="148">
        <f>ROUND(((SUM(BE124:BE307))*I31),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41</v>
      </c>
      <c r="F32" s="148">
        <f>ROUND((SUM(BF124:BF307)),  2)</f>
        <v>0</v>
      </c>
      <c r="G32" s="38"/>
      <c r="H32" s="38"/>
      <c r="I32" s="149">
        <v>0.14999999999999999</v>
      </c>
      <c r="J32" s="148">
        <f>ROUND(((SUM(BF124:BF307))*I32),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42</v>
      </c>
      <c r="F33" s="148">
        <f>ROUND((SUM(BG124:BG307)),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43</v>
      </c>
      <c r="F34" s="148">
        <f>ROUND((SUM(BH124:BH307)),  2)</f>
        <v>0</v>
      </c>
      <c r="G34" s="38"/>
      <c r="H34" s="38"/>
      <c r="I34" s="149">
        <v>0.14999999999999999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44</v>
      </c>
      <c r="F35" s="148">
        <f>ROUND((SUM(BI124:BI307)),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45</v>
      </c>
      <c r="E37" s="152"/>
      <c r="F37" s="152"/>
      <c r="G37" s="153" t="s">
        <v>46</v>
      </c>
      <c r="H37" s="154" t="s">
        <v>47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48</v>
      </c>
      <c r="E50" s="158"/>
      <c r="F50" s="158"/>
      <c r="G50" s="157" t="s">
        <v>49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50</v>
      </c>
      <c r="E61" s="160"/>
      <c r="F61" s="161" t="s">
        <v>51</v>
      </c>
      <c r="G61" s="159" t="s">
        <v>50</v>
      </c>
      <c r="H61" s="160"/>
      <c r="I61" s="160"/>
      <c r="J61" s="162" t="s">
        <v>51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52</v>
      </c>
      <c r="E65" s="163"/>
      <c r="F65" s="163"/>
      <c r="G65" s="157" t="s">
        <v>53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50</v>
      </c>
      <c r="E76" s="160"/>
      <c r="F76" s="161" t="s">
        <v>51</v>
      </c>
      <c r="G76" s="159" t="s">
        <v>50</v>
      </c>
      <c r="H76" s="160"/>
      <c r="I76" s="160"/>
      <c r="J76" s="162" t="s">
        <v>51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30" customHeight="1">
      <c r="A85" s="38"/>
      <c r="B85" s="39"/>
      <c r="C85" s="40"/>
      <c r="D85" s="40"/>
      <c r="E85" s="76" t="str">
        <f>E7</f>
        <v>VOŠZ a SZŠ Domov mládeže - oprava okenních výplní , Hradecká 868/1, 500 03 Hradec Králové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Hradec Králové</v>
      </c>
      <c r="G87" s="40"/>
      <c r="H87" s="40"/>
      <c r="I87" s="32" t="s">
        <v>22</v>
      </c>
      <c r="J87" s="79" t="str">
        <f>IF(J10="","",J10)</f>
        <v>29. 11. 2023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24</v>
      </c>
      <c r="D89" s="40"/>
      <c r="E89" s="40"/>
      <c r="F89" s="27" t="str">
        <f>E13</f>
        <v xml:space="preserve"> </v>
      </c>
      <c r="G89" s="40"/>
      <c r="H89" s="40"/>
      <c r="I89" s="32" t="s">
        <v>30</v>
      </c>
      <c r="J89" s="36" t="str">
        <f>E19</f>
        <v>Ing. Prokop Vacek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40"/>
      <c r="E90" s="40"/>
      <c r="F90" s="27" t="str">
        <f>IF(E16="","",E16)</f>
        <v>Vyplň údaj</v>
      </c>
      <c r="G90" s="40"/>
      <c r="H90" s="40"/>
      <c r="I90" s="32" t="s">
        <v>33</v>
      </c>
      <c r="J90" s="36" t="str">
        <f>E22</f>
        <v>Ing. Prokop Vacek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85</v>
      </c>
      <c r="D92" s="169"/>
      <c r="E92" s="169"/>
      <c r="F92" s="169"/>
      <c r="G92" s="169"/>
      <c r="H92" s="169"/>
      <c r="I92" s="169"/>
      <c r="J92" s="170" t="s">
        <v>86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87</v>
      </c>
      <c r="D94" s="40"/>
      <c r="E94" s="40"/>
      <c r="F94" s="40"/>
      <c r="G94" s="40"/>
      <c r="H94" s="40"/>
      <c r="I94" s="40"/>
      <c r="J94" s="110">
        <f>J124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88</v>
      </c>
    </row>
    <row r="95" s="9" customFormat="1" ht="24.96" customHeight="1">
      <c r="A95" s="9"/>
      <c r="B95" s="172"/>
      <c r="C95" s="173"/>
      <c r="D95" s="174" t="s">
        <v>89</v>
      </c>
      <c r="E95" s="175"/>
      <c r="F95" s="175"/>
      <c r="G95" s="175"/>
      <c r="H95" s="175"/>
      <c r="I95" s="175"/>
      <c r="J95" s="176">
        <f>J125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90</v>
      </c>
      <c r="E96" s="181"/>
      <c r="F96" s="181"/>
      <c r="G96" s="181"/>
      <c r="H96" s="181"/>
      <c r="I96" s="181"/>
      <c r="J96" s="182">
        <f>J126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91</v>
      </c>
      <c r="E97" s="181"/>
      <c r="F97" s="181"/>
      <c r="G97" s="181"/>
      <c r="H97" s="181"/>
      <c r="I97" s="181"/>
      <c r="J97" s="182">
        <f>J165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92</v>
      </c>
      <c r="E98" s="181"/>
      <c r="F98" s="181"/>
      <c r="G98" s="181"/>
      <c r="H98" s="181"/>
      <c r="I98" s="181"/>
      <c r="J98" s="182">
        <f>J195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93</v>
      </c>
      <c r="E99" s="181"/>
      <c r="F99" s="181"/>
      <c r="G99" s="181"/>
      <c r="H99" s="181"/>
      <c r="I99" s="181"/>
      <c r="J99" s="182">
        <f>J210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2"/>
      <c r="C100" s="173"/>
      <c r="D100" s="174" t="s">
        <v>94</v>
      </c>
      <c r="E100" s="175"/>
      <c r="F100" s="175"/>
      <c r="G100" s="175"/>
      <c r="H100" s="175"/>
      <c r="I100" s="175"/>
      <c r="J100" s="176">
        <f>J213</f>
        <v>0</v>
      </c>
      <c r="K100" s="173"/>
      <c r="L100" s="17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78"/>
      <c r="C101" s="179"/>
      <c r="D101" s="180" t="s">
        <v>95</v>
      </c>
      <c r="E101" s="181"/>
      <c r="F101" s="181"/>
      <c r="G101" s="181"/>
      <c r="H101" s="181"/>
      <c r="I101" s="181"/>
      <c r="J101" s="182">
        <f>J214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96</v>
      </c>
      <c r="E102" s="181"/>
      <c r="F102" s="181"/>
      <c r="G102" s="181"/>
      <c r="H102" s="181"/>
      <c r="I102" s="181"/>
      <c r="J102" s="182">
        <f>J227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97</v>
      </c>
      <c r="E103" s="181"/>
      <c r="F103" s="181"/>
      <c r="G103" s="181"/>
      <c r="H103" s="181"/>
      <c r="I103" s="181"/>
      <c r="J103" s="182">
        <f>J289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2"/>
      <c r="C104" s="173"/>
      <c r="D104" s="174" t="s">
        <v>98</v>
      </c>
      <c r="E104" s="175"/>
      <c r="F104" s="175"/>
      <c r="G104" s="175"/>
      <c r="H104" s="175"/>
      <c r="I104" s="175"/>
      <c r="J104" s="176">
        <f>J301</f>
        <v>0</v>
      </c>
      <c r="K104" s="173"/>
      <c r="L104" s="17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8"/>
      <c r="C105" s="179"/>
      <c r="D105" s="180" t="s">
        <v>99</v>
      </c>
      <c r="E105" s="181"/>
      <c r="F105" s="181"/>
      <c r="G105" s="181"/>
      <c r="H105" s="181"/>
      <c r="I105" s="181"/>
      <c r="J105" s="182">
        <f>J302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100</v>
      </c>
      <c r="E106" s="181"/>
      <c r="F106" s="181"/>
      <c r="G106" s="181"/>
      <c r="H106" s="181"/>
      <c r="I106" s="181"/>
      <c r="J106" s="182">
        <f>J305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101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30" customHeight="1">
      <c r="A116" s="38"/>
      <c r="B116" s="39"/>
      <c r="C116" s="40"/>
      <c r="D116" s="40"/>
      <c r="E116" s="76" t="str">
        <f>E7</f>
        <v>VOŠZ a SZŠ Domov mládeže - oprava okenních výplní , Hradecká 868/1, 500 03 Hradec Králové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F10</f>
        <v>Hradec Králové</v>
      </c>
      <c r="G118" s="40"/>
      <c r="H118" s="40"/>
      <c r="I118" s="32" t="s">
        <v>22</v>
      </c>
      <c r="J118" s="79" t="str">
        <f>IF(J10="","",J10)</f>
        <v>29. 11. 2023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E13</f>
        <v xml:space="preserve"> </v>
      </c>
      <c r="G120" s="40"/>
      <c r="H120" s="40"/>
      <c r="I120" s="32" t="s">
        <v>30</v>
      </c>
      <c r="J120" s="36" t="str">
        <f>E19</f>
        <v>Ing. Prokop Vacek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IF(E16="","",E16)</f>
        <v>Vyplň údaj</v>
      </c>
      <c r="G121" s="40"/>
      <c r="H121" s="40"/>
      <c r="I121" s="32" t="s">
        <v>33</v>
      </c>
      <c r="J121" s="36" t="str">
        <f>E22</f>
        <v>Ing. Prokop Vacek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84"/>
      <c r="B123" s="185"/>
      <c r="C123" s="186" t="s">
        <v>102</v>
      </c>
      <c r="D123" s="187" t="s">
        <v>60</v>
      </c>
      <c r="E123" s="187" t="s">
        <v>56</v>
      </c>
      <c r="F123" s="187" t="s">
        <v>57</v>
      </c>
      <c r="G123" s="187" t="s">
        <v>103</v>
      </c>
      <c r="H123" s="187" t="s">
        <v>104</v>
      </c>
      <c r="I123" s="187" t="s">
        <v>105</v>
      </c>
      <c r="J123" s="188" t="s">
        <v>86</v>
      </c>
      <c r="K123" s="189" t="s">
        <v>106</v>
      </c>
      <c r="L123" s="190"/>
      <c r="M123" s="100" t="s">
        <v>1</v>
      </c>
      <c r="N123" s="101" t="s">
        <v>39</v>
      </c>
      <c r="O123" s="101" t="s">
        <v>107</v>
      </c>
      <c r="P123" s="101" t="s">
        <v>108</v>
      </c>
      <c r="Q123" s="101" t="s">
        <v>109</v>
      </c>
      <c r="R123" s="101" t="s">
        <v>110</v>
      </c>
      <c r="S123" s="101" t="s">
        <v>111</v>
      </c>
      <c r="T123" s="102" t="s">
        <v>112</v>
      </c>
      <c r="U123" s="184"/>
      <c r="V123" s="184"/>
      <c r="W123" s="184"/>
      <c r="X123" s="184"/>
      <c r="Y123" s="184"/>
      <c r="Z123" s="184"/>
      <c r="AA123" s="184"/>
      <c r="AB123" s="184"/>
      <c r="AC123" s="184"/>
      <c r="AD123" s="184"/>
      <c r="AE123" s="184"/>
    </row>
    <row r="124" s="2" customFormat="1" ht="22.8" customHeight="1">
      <c r="A124" s="38"/>
      <c r="B124" s="39"/>
      <c r="C124" s="107" t="s">
        <v>113</v>
      </c>
      <c r="D124" s="40"/>
      <c r="E124" s="40"/>
      <c r="F124" s="40"/>
      <c r="G124" s="40"/>
      <c r="H124" s="40"/>
      <c r="I124" s="40"/>
      <c r="J124" s="191">
        <f>BK124</f>
        <v>0</v>
      </c>
      <c r="K124" s="40"/>
      <c r="L124" s="44"/>
      <c r="M124" s="103"/>
      <c r="N124" s="192"/>
      <c r="O124" s="104"/>
      <c r="P124" s="193">
        <f>P125+P213+P301</f>
        <v>0</v>
      </c>
      <c r="Q124" s="104"/>
      <c r="R124" s="193">
        <f>R125+R213+R301</f>
        <v>10.407145230000001</v>
      </c>
      <c r="S124" s="104"/>
      <c r="T124" s="194">
        <f>T125+T213+T301</f>
        <v>14.132803839999999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74</v>
      </c>
      <c r="AU124" s="17" t="s">
        <v>88</v>
      </c>
      <c r="BK124" s="195">
        <f>BK125+BK213+BK301</f>
        <v>0</v>
      </c>
    </row>
    <row r="125" s="12" customFormat="1" ht="25.92" customHeight="1">
      <c r="A125" s="12"/>
      <c r="B125" s="196"/>
      <c r="C125" s="197"/>
      <c r="D125" s="198" t="s">
        <v>74</v>
      </c>
      <c r="E125" s="199" t="s">
        <v>114</v>
      </c>
      <c r="F125" s="199" t="s">
        <v>115</v>
      </c>
      <c r="G125" s="197"/>
      <c r="H125" s="197"/>
      <c r="I125" s="200"/>
      <c r="J125" s="201">
        <f>BK125</f>
        <v>0</v>
      </c>
      <c r="K125" s="197"/>
      <c r="L125" s="202"/>
      <c r="M125" s="203"/>
      <c r="N125" s="204"/>
      <c r="O125" s="204"/>
      <c r="P125" s="205">
        <f>P126+P165+P195+P210</f>
        <v>0</v>
      </c>
      <c r="Q125" s="204"/>
      <c r="R125" s="205">
        <f>R126+R165+R195+R210</f>
        <v>6.3320857400000001</v>
      </c>
      <c r="S125" s="204"/>
      <c r="T125" s="206">
        <f>T126+T165+T195+T210</f>
        <v>13.607256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7" t="s">
        <v>80</v>
      </c>
      <c r="AT125" s="208" t="s">
        <v>74</v>
      </c>
      <c r="AU125" s="208" t="s">
        <v>75</v>
      </c>
      <c r="AY125" s="207" t="s">
        <v>116</v>
      </c>
      <c r="BK125" s="209">
        <f>BK126+BK165+BK195+BK210</f>
        <v>0</v>
      </c>
    </row>
    <row r="126" s="12" customFormat="1" ht="22.8" customHeight="1">
      <c r="A126" s="12"/>
      <c r="B126" s="196"/>
      <c r="C126" s="197"/>
      <c r="D126" s="198" t="s">
        <v>74</v>
      </c>
      <c r="E126" s="210" t="s">
        <v>117</v>
      </c>
      <c r="F126" s="210" t="s">
        <v>118</v>
      </c>
      <c r="G126" s="197"/>
      <c r="H126" s="197"/>
      <c r="I126" s="200"/>
      <c r="J126" s="211">
        <f>BK126</f>
        <v>0</v>
      </c>
      <c r="K126" s="197"/>
      <c r="L126" s="202"/>
      <c r="M126" s="203"/>
      <c r="N126" s="204"/>
      <c r="O126" s="204"/>
      <c r="P126" s="205">
        <f>SUM(P127:P164)</f>
        <v>0</v>
      </c>
      <c r="Q126" s="204"/>
      <c r="R126" s="205">
        <f>SUM(R127:R164)</f>
        <v>6.3320457399999999</v>
      </c>
      <c r="S126" s="204"/>
      <c r="T126" s="206">
        <f>SUM(T127:T164)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7" t="s">
        <v>80</v>
      </c>
      <c r="AT126" s="208" t="s">
        <v>74</v>
      </c>
      <c r="AU126" s="208" t="s">
        <v>80</v>
      </c>
      <c r="AY126" s="207" t="s">
        <v>116</v>
      </c>
      <c r="BK126" s="209">
        <f>SUM(BK127:BK164)</f>
        <v>0</v>
      </c>
    </row>
    <row r="127" s="2" customFormat="1" ht="24.15" customHeight="1">
      <c r="A127" s="38"/>
      <c r="B127" s="39"/>
      <c r="C127" s="212" t="s">
        <v>80</v>
      </c>
      <c r="D127" s="212" t="s">
        <v>119</v>
      </c>
      <c r="E127" s="213" t="s">
        <v>120</v>
      </c>
      <c r="F127" s="214" t="s">
        <v>121</v>
      </c>
      <c r="G127" s="215" t="s">
        <v>122</v>
      </c>
      <c r="H127" s="216">
        <v>71.301000000000002</v>
      </c>
      <c r="I127" s="217"/>
      <c r="J127" s="218">
        <f>ROUND(I127*H127,2)</f>
        <v>0</v>
      </c>
      <c r="K127" s="219"/>
      <c r="L127" s="44"/>
      <c r="M127" s="220" t="s">
        <v>1</v>
      </c>
      <c r="N127" s="221" t="s">
        <v>40</v>
      </c>
      <c r="O127" s="91"/>
      <c r="P127" s="222">
        <f>O127*H127</f>
        <v>0</v>
      </c>
      <c r="Q127" s="222">
        <v>0.033579999999999999</v>
      </c>
      <c r="R127" s="222">
        <f>Q127*H127</f>
        <v>2.3942875799999999</v>
      </c>
      <c r="S127" s="222">
        <v>0</v>
      </c>
      <c r="T127" s="22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4" t="s">
        <v>123</v>
      </c>
      <c r="AT127" s="224" t="s">
        <v>119</v>
      </c>
      <c r="AU127" s="224" t="s">
        <v>82</v>
      </c>
      <c r="AY127" s="17" t="s">
        <v>116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7" t="s">
        <v>80</v>
      </c>
      <c r="BK127" s="225">
        <f>ROUND(I127*H127,2)</f>
        <v>0</v>
      </c>
      <c r="BL127" s="17" t="s">
        <v>123</v>
      </c>
      <c r="BM127" s="224" t="s">
        <v>124</v>
      </c>
    </row>
    <row r="128" s="2" customFormat="1">
      <c r="A128" s="38"/>
      <c r="B128" s="39"/>
      <c r="C128" s="40"/>
      <c r="D128" s="226" t="s">
        <v>125</v>
      </c>
      <c r="E128" s="40"/>
      <c r="F128" s="227" t="s">
        <v>126</v>
      </c>
      <c r="G128" s="40"/>
      <c r="H128" s="40"/>
      <c r="I128" s="228"/>
      <c r="J128" s="40"/>
      <c r="K128" s="40"/>
      <c r="L128" s="44"/>
      <c r="M128" s="229"/>
      <c r="N128" s="230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125</v>
      </c>
      <c r="AU128" s="17" t="s">
        <v>82</v>
      </c>
    </row>
    <row r="129" s="13" customFormat="1">
      <c r="A129" s="13"/>
      <c r="B129" s="231"/>
      <c r="C129" s="232"/>
      <c r="D129" s="226" t="s">
        <v>127</v>
      </c>
      <c r="E129" s="233" t="s">
        <v>1</v>
      </c>
      <c r="F129" s="234" t="s">
        <v>128</v>
      </c>
      <c r="G129" s="232"/>
      <c r="H129" s="233" t="s">
        <v>1</v>
      </c>
      <c r="I129" s="235"/>
      <c r="J129" s="232"/>
      <c r="K129" s="232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127</v>
      </c>
      <c r="AU129" s="240" t="s">
        <v>82</v>
      </c>
      <c r="AV129" s="13" t="s">
        <v>80</v>
      </c>
      <c r="AW129" s="13" t="s">
        <v>32</v>
      </c>
      <c r="AX129" s="13" t="s">
        <v>75</v>
      </c>
      <c r="AY129" s="240" t="s">
        <v>116</v>
      </c>
    </row>
    <row r="130" s="13" customFormat="1">
      <c r="A130" s="13"/>
      <c r="B130" s="231"/>
      <c r="C130" s="232"/>
      <c r="D130" s="226" t="s">
        <v>127</v>
      </c>
      <c r="E130" s="233" t="s">
        <v>1</v>
      </c>
      <c r="F130" s="234" t="s">
        <v>129</v>
      </c>
      <c r="G130" s="232"/>
      <c r="H130" s="233" t="s">
        <v>1</v>
      </c>
      <c r="I130" s="235"/>
      <c r="J130" s="232"/>
      <c r="K130" s="232"/>
      <c r="L130" s="236"/>
      <c r="M130" s="237"/>
      <c r="N130" s="238"/>
      <c r="O130" s="238"/>
      <c r="P130" s="238"/>
      <c r="Q130" s="238"/>
      <c r="R130" s="238"/>
      <c r="S130" s="238"/>
      <c r="T130" s="23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127</v>
      </c>
      <c r="AU130" s="240" t="s">
        <v>82</v>
      </c>
      <c r="AV130" s="13" t="s">
        <v>80</v>
      </c>
      <c r="AW130" s="13" t="s">
        <v>32</v>
      </c>
      <c r="AX130" s="13" t="s">
        <v>75</v>
      </c>
      <c r="AY130" s="240" t="s">
        <v>116</v>
      </c>
    </row>
    <row r="131" s="14" customFormat="1">
      <c r="A131" s="14"/>
      <c r="B131" s="241"/>
      <c r="C131" s="242"/>
      <c r="D131" s="226" t="s">
        <v>127</v>
      </c>
      <c r="E131" s="243" t="s">
        <v>1</v>
      </c>
      <c r="F131" s="244" t="s">
        <v>130</v>
      </c>
      <c r="G131" s="242"/>
      <c r="H131" s="245">
        <v>51.878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1" t="s">
        <v>127</v>
      </c>
      <c r="AU131" s="251" t="s">
        <v>82</v>
      </c>
      <c r="AV131" s="14" t="s">
        <v>82</v>
      </c>
      <c r="AW131" s="14" t="s">
        <v>32</v>
      </c>
      <c r="AX131" s="14" t="s">
        <v>75</v>
      </c>
      <c r="AY131" s="251" t="s">
        <v>116</v>
      </c>
    </row>
    <row r="132" s="14" customFormat="1">
      <c r="A132" s="14"/>
      <c r="B132" s="241"/>
      <c r="C132" s="242"/>
      <c r="D132" s="226" t="s">
        <v>127</v>
      </c>
      <c r="E132" s="243" t="s">
        <v>1</v>
      </c>
      <c r="F132" s="244" t="s">
        <v>131</v>
      </c>
      <c r="G132" s="242"/>
      <c r="H132" s="245">
        <v>2.2839999999999998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1" t="s">
        <v>127</v>
      </c>
      <c r="AU132" s="251" t="s">
        <v>82</v>
      </c>
      <c r="AV132" s="14" t="s">
        <v>82</v>
      </c>
      <c r="AW132" s="14" t="s">
        <v>32</v>
      </c>
      <c r="AX132" s="14" t="s">
        <v>75</v>
      </c>
      <c r="AY132" s="251" t="s">
        <v>116</v>
      </c>
    </row>
    <row r="133" s="14" customFormat="1">
      <c r="A133" s="14"/>
      <c r="B133" s="241"/>
      <c r="C133" s="242"/>
      <c r="D133" s="226" t="s">
        <v>127</v>
      </c>
      <c r="E133" s="243" t="s">
        <v>1</v>
      </c>
      <c r="F133" s="244" t="s">
        <v>132</v>
      </c>
      <c r="G133" s="242"/>
      <c r="H133" s="245">
        <v>4.5899999999999999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1" t="s">
        <v>127</v>
      </c>
      <c r="AU133" s="251" t="s">
        <v>82</v>
      </c>
      <c r="AV133" s="14" t="s">
        <v>82</v>
      </c>
      <c r="AW133" s="14" t="s">
        <v>32</v>
      </c>
      <c r="AX133" s="14" t="s">
        <v>75</v>
      </c>
      <c r="AY133" s="251" t="s">
        <v>116</v>
      </c>
    </row>
    <row r="134" s="13" customFormat="1">
      <c r="A134" s="13"/>
      <c r="B134" s="231"/>
      <c r="C134" s="232"/>
      <c r="D134" s="226" t="s">
        <v>127</v>
      </c>
      <c r="E134" s="233" t="s">
        <v>1</v>
      </c>
      <c r="F134" s="234" t="s">
        <v>133</v>
      </c>
      <c r="G134" s="232"/>
      <c r="H134" s="233" t="s">
        <v>1</v>
      </c>
      <c r="I134" s="235"/>
      <c r="J134" s="232"/>
      <c r="K134" s="232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127</v>
      </c>
      <c r="AU134" s="240" t="s">
        <v>82</v>
      </c>
      <c r="AV134" s="13" t="s">
        <v>80</v>
      </c>
      <c r="AW134" s="13" t="s">
        <v>32</v>
      </c>
      <c r="AX134" s="13" t="s">
        <v>75</v>
      </c>
      <c r="AY134" s="240" t="s">
        <v>116</v>
      </c>
    </row>
    <row r="135" s="14" customFormat="1">
      <c r="A135" s="14"/>
      <c r="B135" s="241"/>
      <c r="C135" s="242"/>
      <c r="D135" s="226" t="s">
        <v>127</v>
      </c>
      <c r="E135" s="243" t="s">
        <v>1</v>
      </c>
      <c r="F135" s="244" t="s">
        <v>134</v>
      </c>
      <c r="G135" s="242"/>
      <c r="H135" s="245">
        <v>2.5379999999999998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1" t="s">
        <v>127</v>
      </c>
      <c r="AU135" s="251" t="s">
        <v>82</v>
      </c>
      <c r="AV135" s="14" t="s">
        <v>82</v>
      </c>
      <c r="AW135" s="14" t="s">
        <v>32</v>
      </c>
      <c r="AX135" s="14" t="s">
        <v>75</v>
      </c>
      <c r="AY135" s="251" t="s">
        <v>116</v>
      </c>
    </row>
    <row r="136" s="13" customFormat="1">
      <c r="A136" s="13"/>
      <c r="B136" s="231"/>
      <c r="C136" s="232"/>
      <c r="D136" s="226" t="s">
        <v>127</v>
      </c>
      <c r="E136" s="233" t="s">
        <v>1</v>
      </c>
      <c r="F136" s="234" t="s">
        <v>135</v>
      </c>
      <c r="G136" s="232"/>
      <c r="H136" s="233" t="s">
        <v>1</v>
      </c>
      <c r="I136" s="235"/>
      <c r="J136" s="232"/>
      <c r="K136" s="232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127</v>
      </c>
      <c r="AU136" s="240" t="s">
        <v>82</v>
      </c>
      <c r="AV136" s="13" t="s">
        <v>80</v>
      </c>
      <c r="AW136" s="13" t="s">
        <v>32</v>
      </c>
      <c r="AX136" s="13" t="s">
        <v>75</v>
      </c>
      <c r="AY136" s="240" t="s">
        <v>116</v>
      </c>
    </row>
    <row r="137" s="14" customFormat="1">
      <c r="A137" s="14"/>
      <c r="B137" s="241"/>
      <c r="C137" s="242"/>
      <c r="D137" s="226" t="s">
        <v>127</v>
      </c>
      <c r="E137" s="243" t="s">
        <v>1</v>
      </c>
      <c r="F137" s="244" t="s">
        <v>136</v>
      </c>
      <c r="G137" s="242"/>
      <c r="H137" s="245">
        <v>10.010999999999999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1" t="s">
        <v>127</v>
      </c>
      <c r="AU137" s="251" t="s">
        <v>82</v>
      </c>
      <c r="AV137" s="14" t="s">
        <v>82</v>
      </c>
      <c r="AW137" s="14" t="s">
        <v>32</v>
      </c>
      <c r="AX137" s="14" t="s">
        <v>75</v>
      </c>
      <c r="AY137" s="251" t="s">
        <v>116</v>
      </c>
    </row>
    <row r="138" s="15" customFormat="1">
      <c r="A138" s="15"/>
      <c r="B138" s="252"/>
      <c r="C138" s="253"/>
      <c r="D138" s="226" t="s">
        <v>127</v>
      </c>
      <c r="E138" s="254" t="s">
        <v>1</v>
      </c>
      <c r="F138" s="255" t="s">
        <v>137</v>
      </c>
      <c r="G138" s="253"/>
      <c r="H138" s="256">
        <v>71.301000000000002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2" t="s">
        <v>127</v>
      </c>
      <c r="AU138" s="262" t="s">
        <v>82</v>
      </c>
      <c r="AV138" s="15" t="s">
        <v>123</v>
      </c>
      <c r="AW138" s="15" t="s">
        <v>32</v>
      </c>
      <c r="AX138" s="15" t="s">
        <v>80</v>
      </c>
      <c r="AY138" s="262" t="s">
        <v>116</v>
      </c>
    </row>
    <row r="139" s="2" customFormat="1" ht="16.5" customHeight="1">
      <c r="A139" s="38"/>
      <c r="B139" s="39"/>
      <c r="C139" s="212" t="s">
        <v>82</v>
      </c>
      <c r="D139" s="212" t="s">
        <v>119</v>
      </c>
      <c r="E139" s="213" t="s">
        <v>138</v>
      </c>
      <c r="F139" s="214" t="s">
        <v>139</v>
      </c>
      <c r="G139" s="215" t="s">
        <v>122</v>
      </c>
      <c r="H139" s="216">
        <v>392</v>
      </c>
      <c r="I139" s="217"/>
      <c r="J139" s="218">
        <f>ROUND(I139*H139,2)</f>
        <v>0</v>
      </c>
      <c r="K139" s="219"/>
      <c r="L139" s="44"/>
      <c r="M139" s="220" t="s">
        <v>1</v>
      </c>
      <c r="N139" s="221" t="s">
        <v>40</v>
      </c>
      <c r="O139" s="91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4" t="s">
        <v>123</v>
      </c>
      <c r="AT139" s="224" t="s">
        <v>119</v>
      </c>
      <c r="AU139" s="224" t="s">
        <v>82</v>
      </c>
      <c r="AY139" s="17" t="s">
        <v>116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7" t="s">
        <v>80</v>
      </c>
      <c r="BK139" s="225">
        <f>ROUND(I139*H139,2)</f>
        <v>0</v>
      </c>
      <c r="BL139" s="17" t="s">
        <v>123</v>
      </c>
      <c r="BM139" s="224" t="s">
        <v>140</v>
      </c>
    </row>
    <row r="140" s="2" customFormat="1">
      <c r="A140" s="38"/>
      <c r="B140" s="39"/>
      <c r="C140" s="40"/>
      <c r="D140" s="226" t="s">
        <v>125</v>
      </c>
      <c r="E140" s="40"/>
      <c r="F140" s="227" t="s">
        <v>141</v>
      </c>
      <c r="G140" s="40"/>
      <c r="H140" s="40"/>
      <c r="I140" s="228"/>
      <c r="J140" s="40"/>
      <c r="K140" s="40"/>
      <c r="L140" s="44"/>
      <c r="M140" s="229"/>
      <c r="N140" s="230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125</v>
      </c>
      <c r="AU140" s="17" t="s">
        <v>82</v>
      </c>
    </row>
    <row r="141" s="13" customFormat="1">
      <c r="A141" s="13"/>
      <c r="B141" s="231"/>
      <c r="C141" s="232"/>
      <c r="D141" s="226" t="s">
        <v>127</v>
      </c>
      <c r="E141" s="233" t="s">
        <v>1</v>
      </c>
      <c r="F141" s="234" t="s">
        <v>142</v>
      </c>
      <c r="G141" s="232"/>
      <c r="H141" s="233" t="s">
        <v>1</v>
      </c>
      <c r="I141" s="235"/>
      <c r="J141" s="232"/>
      <c r="K141" s="232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127</v>
      </c>
      <c r="AU141" s="240" t="s">
        <v>82</v>
      </c>
      <c r="AV141" s="13" t="s">
        <v>80</v>
      </c>
      <c r="AW141" s="13" t="s">
        <v>32</v>
      </c>
      <c r="AX141" s="13" t="s">
        <v>75</v>
      </c>
      <c r="AY141" s="240" t="s">
        <v>116</v>
      </c>
    </row>
    <row r="142" s="14" customFormat="1">
      <c r="A142" s="14"/>
      <c r="B142" s="241"/>
      <c r="C142" s="242"/>
      <c r="D142" s="226" t="s">
        <v>127</v>
      </c>
      <c r="E142" s="243" t="s">
        <v>1</v>
      </c>
      <c r="F142" s="244" t="s">
        <v>143</v>
      </c>
      <c r="G142" s="242"/>
      <c r="H142" s="245">
        <v>392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1" t="s">
        <v>127</v>
      </c>
      <c r="AU142" s="251" t="s">
        <v>82</v>
      </c>
      <c r="AV142" s="14" t="s">
        <v>82</v>
      </c>
      <c r="AW142" s="14" t="s">
        <v>32</v>
      </c>
      <c r="AX142" s="14" t="s">
        <v>75</v>
      </c>
      <c r="AY142" s="251" t="s">
        <v>116</v>
      </c>
    </row>
    <row r="143" s="15" customFormat="1">
      <c r="A143" s="15"/>
      <c r="B143" s="252"/>
      <c r="C143" s="253"/>
      <c r="D143" s="226" t="s">
        <v>127</v>
      </c>
      <c r="E143" s="254" t="s">
        <v>1</v>
      </c>
      <c r="F143" s="255" t="s">
        <v>137</v>
      </c>
      <c r="G143" s="253"/>
      <c r="H143" s="256">
        <v>392</v>
      </c>
      <c r="I143" s="257"/>
      <c r="J143" s="253"/>
      <c r="K143" s="253"/>
      <c r="L143" s="258"/>
      <c r="M143" s="259"/>
      <c r="N143" s="260"/>
      <c r="O143" s="260"/>
      <c r="P143" s="260"/>
      <c r="Q143" s="260"/>
      <c r="R143" s="260"/>
      <c r="S143" s="260"/>
      <c r="T143" s="261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2" t="s">
        <v>127</v>
      </c>
      <c r="AU143" s="262" t="s">
        <v>82</v>
      </c>
      <c r="AV143" s="15" t="s">
        <v>123</v>
      </c>
      <c r="AW143" s="15" t="s">
        <v>32</v>
      </c>
      <c r="AX143" s="15" t="s">
        <v>80</v>
      </c>
      <c r="AY143" s="262" t="s">
        <v>116</v>
      </c>
    </row>
    <row r="144" s="2" customFormat="1" ht="24.15" customHeight="1">
      <c r="A144" s="38"/>
      <c r="B144" s="39"/>
      <c r="C144" s="212" t="s">
        <v>144</v>
      </c>
      <c r="D144" s="212" t="s">
        <v>119</v>
      </c>
      <c r="E144" s="213" t="s">
        <v>145</v>
      </c>
      <c r="F144" s="214" t="s">
        <v>146</v>
      </c>
      <c r="G144" s="215" t="s">
        <v>122</v>
      </c>
      <c r="H144" s="216">
        <v>87.811999999999998</v>
      </c>
      <c r="I144" s="217"/>
      <c r="J144" s="218">
        <f>ROUND(I144*H144,2)</f>
        <v>0</v>
      </c>
      <c r="K144" s="219"/>
      <c r="L144" s="44"/>
      <c r="M144" s="220" t="s">
        <v>1</v>
      </c>
      <c r="N144" s="221" t="s">
        <v>40</v>
      </c>
      <c r="O144" s="91"/>
      <c r="P144" s="222">
        <f>O144*H144</f>
        <v>0</v>
      </c>
      <c r="Q144" s="222">
        <v>0.026179999999999998</v>
      </c>
      <c r="R144" s="222">
        <f>Q144*H144</f>
        <v>2.2989181599999999</v>
      </c>
      <c r="S144" s="222">
        <v>0</v>
      </c>
      <c r="T144" s="22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4" t="s">
        <v>123</v>
      </c>
      <c r="AT144" s="224" t="s">
        <v>119</v>
      </c>
      <c r="AU144" s="224" t="s">
        <v>82</v>
      </c>
      <c r="AY144" s="17" t="s">
        <v>116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7" t="s">
        <v>80</v>
      </c>
      <c r="BK144" s="225">
        <f>ROUND(I144*H144,2)</f>
        <v>0</v>
      </c>
      <c r="BL144" s="17" t="s">
        <v>123</v>
      </c>
      <c r="BM144" s="224" t="s">
        <v>147</v>
      </c>
    </row>
    <row r="145" s="2" customFormat="1">
      <c r="A145" s="38"/>
      <c r="B145" s="39"/>
      <c r="C145" s="40"/>
      <c r="D145" s="226" t="s">
        <v>125</v>
      </c>
      <c r="E145" s="40"/>
      <c r="F145" s="227" t="s">
        <v>148</v>
      </c>
      <c r="G145" s="40"/>
      <c r="H145" s="40"/>
      <c r="I145" s="228"/>
      <c r="J145" s="40"/>
      <c r="K145" s="40"/>
      <c r="L145" s="44"/>
      <c r="M145" s="229"/>
      <c r="N145" s="230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125</v>
      </c>
      <c r="AU145" s="17" t="s">
        <v>82</v>
      </c>
    </row>
    <row r="146" s="13" customFormat="1">
      <c r="A146" s="13"/>
      <c r="B146" s="231"/>
      <c r="C146" s="232"/>
      <c r="D146" s="226" t="s">
        <v>127</v>
      </c>
      <c r="E146" s="233" t="s">
        <v>1</v>
      </c>
      <c r="F146" s="234" t="s">
        <v>149</v>
      </c>
      <c r="G146" s="232"/>
      <c r="H146" s="233" t="s">
        <v>1</v>
      </c>
      <c r="I146" s="235"/>
      <c r="J146" s="232"/>
      <c r="K146" s="232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127</v>
      </c>
      <c r="AU146" s="240" t="s">
        <v>82</v>
      </c>
      <c r="AV146" s="13" t="s">
        <v>80</v>
      </c>
      <c r="AW146" s="13" t="s">
        <v>32</v>
      </c>
      <c r="AX146" s="13" t="s">
        <v>75</v>
      </c>
      <c r="AY146" s="240" t="s">
        <v>116</v>
      </c>
    </row>
    <row r="147" s="14" customFormat="1">
      <c r="A147" s="14"/>
      <c r="B147" s="241"/>
      <c r="C147" s="242"/>
      <c r="D147" s="226" t="s">
        <v>127</v>
      </c>
      <c r="E147" s="243" t="s">
        <v>1</v>
      </c>
      <c r="F147" s="244" t="s">
        <v>150</v>
      </c>
      <c r="G147" s="242"/>
      <c r="H147" s="245">
        <v>64.566000000000002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1" t="s">
        <v>127</v>
      </c>
      <c r="AU147" s="251" t="s">
        <v>82</v>
      </c>
      <c r="AV147" s="14" t="s">
        <v>82</v>
      </c>
      <c r="AW147" s="14" t="s">
        <v>32</v>
      </c>
      <c r="AX147" s="14" t="s">
        <v>75</v>
      </c>
      <c r="AY147" s="251" t="s">
        <v>116</v>
      </c>
    </row>
    <row r="148" s="14" customFormat="1">
      <c r="A148" s="14"/>
      <c r="B148" s="241"/>
      <c r="C148" s="242"/>
      <c r="D148" s="226" t="s">
        <v>127</v>
      </c>
      <c r="E148" s="243" t="s">
        <v>1</v>
      </c>
      <c r="F148" s="244" t="s">
        <v>151</v>
      </c>
      <c r="G148" s="242"/>
      <c r="H148" s="245">
        <v>2.8620000000000001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1" t="s">
        <v>127</v>
      </c>
      <c r="AU148" s="251" t="s">
        <v>82</v>
      </c>
      <c r="AV148" s="14" t="s">
        <v>82</v>
      </c>
      <c r="AW148" s="14" t="s">
        <v>32</v>
      </c>
      <c r="AX148" s="14" t="s">
        <v>75</v>
      </c>
      <c r="AY148" s="251" t="s">
        <v>116</v>
      </c>
    </row>
    <row r="149" s="14" customFormat="1">
      <c r="A149" s="14"/>
      <c r="B149" s="241"/>
      <c r="C149" s="242"/>
      <c r="D149" s="226" t="s">
        <v>127</v>
      </c>
      <c r="E149" s="243" t="s">
        <v>1</v>
      </c>
      <c r="F149" s="244" t="s">
        <v>152</v>
      </c>
      <c r="G149" s="242"/>
      <c r="H149" s="245">
        <v>5.9720000000000004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127</v>
      </c>
      <c r="AU149" s="251" t="s">
        <v>82</v>
      </c>
      <c r="AV149" s="14" t="s">
        <v>82</v>
      </c>
      <c r="AW149" s="14" t="s">
        <v>32</v>
      </c>
      <c r="AX149" s="14" t="s">
        <v>75</v>
      </c>
      <c r="AY149" s="251" t="s">
        <v>116</v>
      </c>
    </row>
    <row r="150" s="14" customFormat="1">
      <c r="A150" s="14"/>
      <c r="B150" s="241"/>
      <c r="C150" s="242"/>
      <c r="D150" s="226" t="s">
        <v>127</v>
      </c>
      <c r="E150" s="243" t="s">
        <v>1</v>
      </c>
      <c r="F150" s="244" t="s">
        <v>153</v>
      </c>
      <c r="G150" s="242"/>
      <c r="H150" s="245">
        <v>5.577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127</v>
      </c>
      <c r="AU150" s="251" t="s">
        <v>82</v>
      </c>
      <c r="AV150" s="14" t="s">
        <v>82</v>
      </c>
      <c r="AW150" s="14" t="s">
        <v>32</v>
      </c>
      <c r="AX150" s="14" t="s">
        <v>75</v>
      </c>
      <c r="AY150" s="251" t="s">
        <v>116</v>
      </c>
    </row>
    <row r="151" s="14" customFormat="1">
      <c r="A151" s="14"/>
      <c r="B151" s="241"/>
      <c r="C151" s="242"/>
      <c r="D151" s="226" t="s">
        <v>127</v>
      </c>
      <c r="E151" s="243" t="s">
        <v>1</v>
      </c>
      <c r="F151" s="244" t="s">
        <v>154</v>
      </c>
      <c r="G151" s="242"/>
      <c r="H151" s="245">
        <v>8.8350000000000009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1" t="s">
        <v>127</v>
      </c>
      <c r="AU151" s="251" t="s">
        <v>82</v>
      </c>
      <c r="AV151" s="14" t="s">
        <v>82</v>
      </c>
      <c r="AW151" s="14" t="s">
        <v>32</v>
      </c>
      <c r="AX151" s="14" t="s">
        <v>75</v>
      </c>
      <c r="AY151" s="251" t="s">
        <v>116</v>
      </c>
    </row>
    <row r="152" s="15" customFormat="1">
      <c r="A152" s="15"/>
      <c r="B152" s="252"/>
      <c r="C152" s="253"/>
      <c r="D152" s="226" t="s">
        <v>127</v>
      </c>
      <c r="E152" s="254" t="s">
        <v>1</v>
      </c>
      <c r="F152" s="255" t="s">
        <v>137</v>
      </c>
      <c r="G152" s="253"/>
      <c r="H152" s="256">
        <v>87.811999999999998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2" t="s">
        <v>127</v>
      </c>
      <c r="AU152" s="262" t="s">
        <v>82</v>
      </c>
      <c r="AV152" s="15" t="s">
        <v>123</v>
      </c>
      <c r="AW152" s="15" t="s">
        <v>32</v>
      </c>
      <c r="AX152" s="15" t="s">
        <v>80</v>
      </c>
      <c r="AY152" s="262" t="s">
        <v>116</v>
      </c>
    </row>
    <row r="153" s="2" customFormat="1" ht="24.15" customHeight="1">
      <c r="A153" s="38"/>
      <c r="B153" s="39"/>
      <c r="C153" s="212" t="s">
        <v>123</v>
      </c>
      <c r="D153" s="212" t="s">
        <v>119</v>
      </c>
      <c r="E153" s="213" t="s">
        <v>155</v>
      </c>
      <c r="F153" s="214" t="s">
        <v>156</v>
      </c>
      <c r="G153" s="215" t="s">
        <v>122</v>
      </c>
      <c r="H153" s="216">
        <v>195.81</v>
      </c>
      <c r="I153" s="217"/>
      <c r="J153" s="218">
        <f>ROUND(I153*H153,2)</f>
        <v>0</v>
      </c>
      <c r="K153" s="219"/>
      <c r="L153" s="44"/>
      <c r="M153" s="220" t="s">
        <v>1</v>
      </c>
      <c r="N153" s="221" t="s">
        <v>40</v>
      </c>
      <c r="O153" s="91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4" t="s">
        <v>123</v>
      </c>
      <c r="AT153" s="224" t="s">
        <v>119</v>
      </c>
      <c r="AU153" s="224" t="s">
        <v>82</v>
      </c>
      <c r="AY153" s="17" t="s">
        <v>116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7" t="s">
        <v>80</v>
      </c>
      <c r="BK153" s="225">
        <f>ROUND(I153*H153,2)</f>
        <v>0</v>
      </c>
      <c r="BL153" s="17" t="s">
        <v>123</v>
      </c>
      <c r="BM153" s="224" t="s">
        <v>157</v>
      </c>
    </row>
    <row r="154" s="2" customFormat="1">
      <c r="A154" s="38"/>
      <c r="B154" s="39"/>
      <c r="C154" s="40"/>
      <c r="D154" s="226" t="s">
        <v>125</v>
      </c>
      <c r="E154" s="40"/>
      <c r="F154" s="227" t="s">
        <v>158</v>
      </c>
      <c r="G154" s="40"/>
      <c r="H154" s="40"/>
      <c r="I154" s="228"/>
      <c r="J154" s="40"/>
      <c r="K154" s="40"/>
      <c r="L154" s="44"/>
      <c r="M154" s="229"/>
      <c r="N154" s="230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125</v>
      </c>
      <c r="AU154" s="17" t="s">
        <v>82</v>
      </c>
    </row>
    <row r="155" s="13" customFormat="1">
      <c r="A155" s="13"/>
      <c r="B155" s="231"/>
      <c r="C155" s="232"/>
      <c r="D155" s="226" t="s">
        <v>127</v>
      </c>
      <c r="E155" s="233" t="s">
        <v>1</v>
      </c>
      <c r="F155" s="234" t="s">
        <v>159</v>
      </c>
      <c r="G155" s="232"/>
      <c r="H155" s="233" t="s">
        <v>1</v>
      </c>
      <c r="I155" s="235"/>
      <c r="J155" s="232"/>
      <c r="K155" s="232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127</v>
      </c>
      <c r="AU155" s="240" t="s">
        <v>82</v>
      </c>
      <c r="AV155" s="13" t="s">
        <v>80</v>
      </c>
      <c r="AW155" s="13" t="s">
        <v>32</v>
      </c>
      <c r="AX155" s="13" t="s">
        <v>75</v>
      </c>
      <c r="AY155" s="240" t="s">
        <v>116</v>
      </c>
    </row>
    <row r="156" s="14" customFormat="1">
      <c r="A156" s="14"/>
      <c r="B156" s="241"/>
      <c r="C156" s="242"/>
      <c r="D156" s="226" t="s">
        <v>127</v>
      </c>
      <c r="E156" s="243" t="s">
        <v>1</v>
      </c>
      <c r="F156" s="244" t="s">
        <v>160</v>
      </c>
      <c r="G156" s="242"/>
      <c r="H156" s="245">
        <v>195.81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127</v>
      </c>
      <c r="AU156" s="251" t="s">
        <v>82</v>
      </c>
      <c r="AV156" s="14" t="s">
        <v>82</v>
      </c>
      <c r="AW156" s="14" t="s">
        <v>32</v>
      </c>
      <c r="AX156" s="14" t="s">
        <v>75</v>
      </c>
      <c r="AY156" s="251" t="s">
        <v>116</v>
      </c>
    </row>
    <row r="157" s="15" customFormat="1">
      <c r="A157" s="15"/>
      <c r="B157" s="252"/>
      <c r="C157" s="253"/>
      <c r="D157" s="226" t="s">
        <v>127</v>
      </c>
      <c r="E157" s="254" t="s">
        <v>1</v>
      </c>
      <c r="F157" s="255" t="s">
        <v>137</v>
      </c>
      <c r="G157" s="253"/>
      <c r="H157" s="256">
        <v>195.81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2" t="s">
        <v>127</v>
      </c>
      <c r="AU157" s="262" t="s">
        <v>82</v>
      </c>
      <c r="AV157" s="15" t="s">
        <v>123</v>
      </c>
      <c r="AW157" s="15" t="s">
        <v>32</v>
      </c>
      <c r="AX157" s="15" t="s">
        <v>80</v>
      </c>
      <c r="AY157" s="262" t="s">
        <v>116</v>
      </c>
    </row>
    <row r="158" s="2" customFormat="1" ht="24.15" customHeight="1">
      <c r="A158" s="38"/>
      <c r="B158" s="39"/>
      <c r="C158" s="212" t="s">
        <v>161</v>
      </c>
      <c r="D158" s="212" t="s">
        <v>119</v>
      </c>
      <c r="E158" s="213" t="s">
        <v>162</v>
      </c>
      <c r="F158" s="214" t="s">
        <v>163</v>
      </c>
      <c r="G158" s="215" t="s">
        <v>122</v>
      </c>
      <c r="H158" s="216">
        <v>39.020000000000003</v>
      </c>
      <c r="I158" s="217"/>
      <c r="J158" s="218">
        <f>ROUND(I158*H158,2)</f>
        <v>0</v>
      </c>
      <c r="K158" s="219"/>
      <c r="L158" s="44"/>
      <c r="M158" s="220" t="s">
        <v>1</v>
      </c>
      <c r="N158" s="221" t="s">
        <v>40</v>
      </c>
      <c r="O158" s="91"/>
      <c r="P158" s="222">
        <f>O158*H158</f>
        <v>0</v>
      </c>
      <c r="Q158" s="222">
        <v>0.042000000000000003</v>
      </c>
      <c r="R158" s="222">
        <f>Q158*H158</f>
        <v>1.6388400000000003</v>
      </c>
      <c r="S158" s="222">
        <v>0</v>
      </c>
      <c r="T158" s="223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4" t="s">
        <v>123</v>
      </c>
      <c r="AT158" s="224" t="s">
        <v>119</v>
      </c>
      <c r="AU158" s="224" t="s">
        <v>82</v>
      </c>
      <c r="AY158" s="17" t="s">
        <v>116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7" t="s">
        <v>80</v>
      </c>
      <c r="BK158" s="225">
        <f>ROUND(I158*H158,2)</f>
        <v>0</v>
      </c>
      <c r="BL158" s="17" t="s">
        <v>123</v>
      </c>
      <c r="BM158" s="224" t="s">
        <v>164</v>
      </c>
    </row>
    <row r="159" s="2" customFormat="1">
      <c r="A159" s="38"/>
      <c r="B159" s="39"/>
      <c r="C159" s="40"/>
      <c r="D159" s="226" t="s">
        <v>125</v>
      </c>
      <c r="E159" s="40"/>
      <c r="F159" s="227" t="s">
        <v>165</v>
      </c>
      <c r="G159" s="40"/>
      <c r="H159" s="40"/>
      <c r="I159" s="228"/>
      <c r="J159" s="40"/>
      <c r="K159" s="40"/>
      <c r="L159" s="44"/>
      <c r="M159" s="229"/>
      <c r="N159" s="230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125</v>
      </c>
      <c r="AU159" s="17" t="s">
        <v>82</v>
      </c>
    </row>
    <row r="160" s="13" customFormat="1">
      <c r="A160" s="13"/>
      <c r="B160" s="231"/>
      <c r="C160" s="232"/>
      <c r="D160" s="226" t="s">
        <v>127</v>
      </c>
      <c r="E160" s="233" t="s">
        <v>1</v>
      </c>
      <c r="F160" s="234" t="s">
        <v>166</v>
      </c>
      <c r="G160" s="232"/>
      <c r="H160" s="233" t="s">
        <v>1</v>
      </c>
      <c r="I160" s="235"/>
      <c r="J160" s="232"/>
      <c r="K160" s="232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127</v>
      </c>
      <c r="AU160" s="240" t="s">
        <v>82</v>
      </c>
      <c r="AV160" s="13" t="s">
        <v>80</v>
      </c>
      <c r="AW160" s="13" t="s">
        <v>32</v>
      </c>
      <c r="AX160" s="13" t="s">
        <v>75</v>
      </c>
      <c r="AY160" s="240" t="s">
        <v>116</v>
      </c>
    </row>
    <row r="161" s="14" customFormat="1">
      <c r="A161" s="14"/>
      <c r="B161" s="241"/>
      <c r="C161" s="242"/>
      <c r="D161" s="226" t="s">
        <v>127</v>
      </c>
      <c r="E161" s="243" t="s">
        <v>1</v>
      </c>
      <c r="F161" s="244" t="s">
        <v>167</v>
      </c>
      <c r="G161" s="242"/>
      <c r="H161" s="245">
        <v>12.513999999999999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127</v>
      </c>
      <c r="AU161" s="251" t="s">
        <v>82</v>
      </c>
      <c r="AV161" s="14" t="s">
        <v>82</v>
      </c>
      <c r="AW161" s="14" t="s">
        <v>32</v>
      </c>
      <c r="AX161" s="14" t="s">
        <v>75</v>
      </c>
      <c r="AY161" s="251" t="s">
        <v>116</v>
      </c>
    </row>
    <row r="162" s="13" customFormat="1">
      <c r="A162" s="13"/>
      <c r="B162" s="231"/>
      <c r="C162" s="232"/>
      <c r="D162" s="226" t="s">
        <v>127</v>
      </c>
      <c r="E162" s="233" t="s">
        <v>1</v>
      </c>
      <c r="F162" s="234" t="s">
        <v>168</v>
      </c>
      <c r="G162" s="232"/>
      <c r="H162" s="233" t="s">
        <v>1</v>
      </c>
      <c r="I162" s="235"/>
      <c r="J162" s="232"/>
      <c r="K162" s="232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127</v>
      </c>
      <c r="AU162" s="240" t="s">
        <v>82</v>
      </c>
      <c r="AV162" s="13" t="s">
        <v>80</v>
      </c>
      <c r="AW162" s="13" t="s">
        <v>32</v>
      </c>
      <c r="AX162" s="13" t="s">
        <v>75</v>
      </c>
      <c r="AY162" s="240" t="s">
        <v>116</v>
      </c>
    </row>
    <row r="163" s="14" customFormat="1">
      <c r="A163" s="14"/>
      <c r="B163" s="241"/>
      <c r="C163" s="242"/>
      <c r="D163" s="226" t="s">
        <v>127</v>
      </c>
      <c r="E163" s="243" t="s">
        <v>1</v>
      </c>
      <c r="F163" s="244" t="s">
        <v>169</v>
      </c>
      <c r="G163" s="242"/>
      <c r="H163" s="245">
        <v>26.506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1" t="s">
        <v>127</v>
      </c>
      <c r="AU163" s="251" t="s">
        <v>82</v>
      </c>
      <c r="AV163" s="14" t="s">
        <v>82</v>
      </c>
      <c r="AW163" s="14" t="s">
        <v>32</v>
      </c>
      <c r="AX163" s="14" t="s">
        <v>75</v>
      </c>
      <c r="AY163" s="251" t="s">
        <v>116</v>
      </c>
    </row>
    <row r="164" s="15" customFormat="1">
      <c r="A164" s="15"/>
      <c r="B164" s="252"/>
      <c r="C164" s="253"/>
      <c r="D164" s="226" t="s">
        <v>127</v>
      </c>
      <c r="E164" s="254" t="s">
        <v>1</v>
      </c>
      <c r="F164" s="255" t="s">
        <v>137</v>
      </c>
      <c r="G164" s="253"/>
      <c r="H164" s="256">
        <v>39.020000000000003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2" t="s">
        <v>127</v>
      </c>
      <c r="AU164" s="262" t="s">
        <v>82</v>
      </c>
      <c r="AV164" s="15" t="s">
        <v>123</v>
      </c>
      <c r="AW164" s="15" t="s">
        <v>32</v>
      </c>
      <c r="AX164" s="15" t="s">
        <v>80</v>
      </c>
      <c r="AY164" s="262" t="s">
        <v>116</v>
      </c>
    </row>
    <row r="165" s="12" customFormat="1" ht="22.8" customHeight="1">
      <c r="A165" s="12"/>
      <c r="B165" s="196"/>
      <c r="C165" s="197"/>
      <c r="D165" s="198" t="s">
        <v>74</v>
      </c>
      <c r="E165" s="210" t="s">
        <v>170</v>
      </c>
      <c r="F165" s="210" t="s">
        <v>171</v>
      </c>
      <c r="G165" s="197"/>
      <c r="H165" s="197"/>
      <c r="I165" s="200"/>
      <c r="J165" s="211">
        <f>BK165</f>
        <v>0</v>
      </c>
      <c r="K165" s="197"/>
      <c r="L165" s="202"/>
      <c r="M165" s="203"/>
      <c r="N165" s="204"/>
      <c r="O165" s="204"/>
      <c r="P165" s="205">
        <f>SUM(P166:P194)</f>
        <v>0</v>
      </c>
      <c r="Q165" s="204"/>
      <c r="R165" s="205">
        <f>SUM(R166:R194)</f>
        <v>4.0000000000000003E-05</v>
      </c>
      <c r="S165" s="204"/>
      <c r="T165" s="206">
        <f>SUM(T166:T194)</f>
        <v>13.607256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7" t="s">
        <v>80</v>
      </c>
      <c r="AT165" s="208" t="s">
        <v>74</v>
      </c>
      <c r="AU165" s="208" t="s">
        <v>80</v>
      </c>
      <c r="AY165" s="207" t="s">
        <v>116</v>
      </c>
      <c r="BK165" s="209">
        <f>SUM(BK166:BK194)</f>
        <v>0</v>
      </c>
    </row>
    <row r="166" s="2" customFormat="1" ht="16.5" customHeight="1">
      <c r="A166" s="38"/>
      <c r="B166" s="39"/>
      <c r="C166" s="212" t="s">
        <v>117</v>
      </c>
      <c r="D166" s="212" t="s">
        <v>119</v>
      </c>
      <c r="E166" s="213" t="s">
        <v>172</v>
      </c>
      <c r="F166" s="214" t="s">
        <v>173</v>
      </c>
      <c r="G166" s="215" t="s">
        <v>174</v>
      </c>
      <c r="H166" s="216">
        <v>1</v>
      </c>
      <c r="I166" s="217"/>
      <c r="J166" s="218">
        <f>ROUND(I166*H166,2)</f>
        <v>0</v>
      </c>
      <c r="K166" s="219"/>
      <c r="L166" s="44"/>
      <c r="M166" s="220" t="s">
        <v>1</v>
      </c>
      <c r="N166" s="221" t="s">
        <v>40</v>
      </c>
      <c r="O166" s="91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4" t="s">
        <v>123</v>
      </c>
      <c r="AT166" s="224" t="s">
        <v>119</v>
      </c>
      <c r="AU166" s="224" t="s">
        <v>82</v>
      </c>
      <c r="AY166" s="17" t="s">
        <v>116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7" t="s">
        <v>80</v>
      </c>
      <c r="BK166" s="225">
        <f>ROUND(I166*H166,2)</f>
        <v>0</v>
      </c>
      <c r="BL166" s="17" t="s">
        <v>123</v>
      </c>
      <c r="BM166" s="224" t="s">
        <v>175</v>
      </c>
    </row>
    <row r="167" s="2" customFormat="1">
      <c r="A167" s="38"/>
      <c r="B167" s="39"/>
      <c r="C167" s="40"/>
      <c r="D167" s="226" t="s">
        <v>125</v>
      </c>
      <c r="E167" s="40"/>
      <c r="F167" s="227" t="s">
        <v>176</v>
      </c>
      <c r="G167" s="40"/>
      <c r="H167" s="40"/>
      <c r="I167" s="228"/>
      <c r="J167" s="40"/>
      <c r="K167" s="40"/>
      <c r="L167" s="44"/>
      <c r="M167" s="229"/>
      <c r="N167" s="230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125</v>
      </c>
      <c r="AU167" s="17" t="s">
        <v>82</v>
      </c>
    </row>
    <row r="168" s="13" customFormat="1">
      <c r="A168" s="13"/>
      <c r="B168" s="231"/>
      <c r="C168" s="232"/>
      <c r="D168" s="226" t="s">
        <v>127</v>
      </c>
      <c r="E168" s="233" t="s">
        <v>1</v>
      </c>
      <c r="F168" s="234" t="s">
        <v>177</v>
      </c>
      <c r="G168" s="232"/>
      <c r="H168" s="233" t="s">
        <v>1</v>
      </c>
      <c r="I168" s="235"/>
      <c r="J168" s="232"/>
      <c r="K168" s="232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127</v>
      </c>
      <c r="AU168" s="240" t="s">
        <v>82</v>
      </c>
      <c r="AV168" s="13" t="s">
        <v>80</v>
      </c>
      <c r="AW168" s="13" t="s">
        <v>32</v>
      </c>
      <c r="AX168" s="13" t="s">
        <v>75</v>
      </c>
      <c r="AY168" s="240" t="s">
        <v>116</v>
      </c>
    </row>
    <row r="169" s="13" customFormat="1">
      <c r="A169" s="13"/>
      <c r="B169" s="231"/>
      <c r="C169" s="232"/>
      <c r="D169" s="226" t="s">
        <v>127</v>
      </c>
      <c r="E169" s="233" t="s">
        <v>1</v>
      </c>
      <c r="F169" s="234" t="s">
        <v>178</v>
      </c>
      <c r="G169" s="232"/>
      <c r="H169" s="233" t="s">
        <v>1</v>
      </c>
      <c r="I169" s="235"/>
      <c r="J169" s="232"/>
      <c r="K169" s="232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127</v>
      </c>
      <c r="AU169" s="240" t="s">
        <v>82</v>
      </c>
      <c r="AV169" s="13" t="s">
        <v>80</v>
      </c>
      <c r="AW169" s="13" t="s">
        <v>32</v>
      </c>
      <c r="AX169" s="13" t="s">
        <v>75</v>
      </c>
      <c r="AY169" s="240" t="s">
        <v>116</v>
      </c>
    </row>
    <row r="170" s="14" customFormat="1">
      <c r="A170" s="14"/>
      <c r="B170" s="241"/>
      <c r="C170" s="242"/>
      <c r="D170" s="226" t="s">
        <v>127</v>
      </c>
      <c r="E170" s="243" t="s">
        <v>1</v>
      </c>
      <c r="F170" s="244" t="s">
        <v>80</v>
      </c>
      <c r="G170" s="242"/>
      <c r="H170" s="245">
        <v>1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127</v>
      </c>
      <c r="AU170" s="251" t="s">
        <v>82</v>
      </c>
      <c r="AV170" s="14" t="s">
        <v>82</v>
      </c>
      <c r="AW170" s="14" t="s">
        <v>32</v>
      </c>
      <c r="AX170" s="14" t="s">
        <v>80</v>
      </c>
      <c r="AY170" s="251" t="s">
        <v>116</v>
      </c>
    </row>
    <row r="171" s="2" customFormat="1" ht="24.15" customHeight="1">
      <c r="A171" s="38"/>
      <c r="B171" s="39"/>
      <c r="C171" s="212" t="s">
        <v>179</v>
      </c>
      <c r="D171" s="212" t="s">
        <v>119</v>
      </c>
      <c r="E171" s="213" t="s">
        <v>180</v>
      </c>
      <c r="F171" s="214" t="s">
        <v>181</v>
      </c>
      <c r="G171" s="215" t="s">
        <v>182</v>
      </c>
      <c r="H171" s="216">
        <v>1</v>
      </c>
      <c r="I171" s="217"/>
      <c r="J171" s="218">
        <f>ROUND(I171*H171,2)</f>
        <v>0</v>
      </c>
      <c r="K171" s="219"/>
      <c r="L171" s="44"/>
      <c r="M171" s="220" t="s">
        <v>1</v>
      </c>
      <c r="N171" s="221" t="s">
        <v>40</v>
      </c>
      <c r="O171" s="91"/>
      <c r="P171" s="222">
        <f>O171*H171</f>
        <v>0</v>
      </c>
      <c r="Q171" s="222">
        <v>4.0000000000000003E-05</v>
      </c>
      <c r="R171" s="222">
        <f>Q171*H171</f>
        <v>4.0000000000000003E-05</v>
      </c>
      <c r="S171" s="222">
        <v>0</v>
      </c>
      <c r="T171" s="22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4" t="s">
        <v>123</v>
      </c>
      <c r="AT171" s="224" t="s">
        <v>119</v>
      </c>
      <c r="AU171" s="224" t="s">
        <v>82</v>
      </c>
      <c r="AY171" s="17" t="s">
        <v>116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7" t="s">
        <v>80</v>
      </c>
      <c r="BK171" s="225">
        <f>ROUND(I171*H171,2)</f>
        <v>0</v>
      </c>
      <c r="BL171" s="17" t="s">
        <v>123</v>
      </c>
      <c r="BM171" s="224" t="s">
        <v>183</v>
      </c>
    </row>
    <row r="172" s="2" customFormat="1">
      <c r="A172" s="38"/>
      <c r="B172" s="39"/>
      <c r="C172" s="40"/>
      <c r="D172" s="226" t="s">
        <v>125</v>
      </c>
      <c r="E172" s="40"/>
      <c r="F172" s="227" t="s">
        <v>184</v>
      </c>
      <c r="G172" s="40"/>
      <c r="H172" s="40"/>
      <c r="I172" s="228"/>
      <c r="J172" s="40"/>
      <c r="K172" s="40"/>
      <c r="L172" s="44"/>
      <c r="M172" s="229"/>
      <c r="N172" s="230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125</v>
      </c>
      <c r="AU172" s="17" t="s">
        <v>82</v>
      </c>
    </row>
    <row r="173" s="2" customFormat="1" ht="24.15" customHeight="1">
      <c r="A173" s="38"/>
      <c r="B173" s="39"/>
      <c r="C173" s="212" t="s">
        <v>185</v>
      </c>
      <c r="D173" s="212" t="s">
        <v>119</v>
      </c>
      <c r="E173" s="213" t="s">
        <v>186</v>
      </c>
      <c r="F173" s="214" t="s">
        <v>187</v>
      </c>
      <c r="G173" s="215" t="s">
        <v>122</v>
      </c>
      <c r="H173" s="216">
        <v>160.62000000000001</v>
      </c>
      <c r="I173" s="217"/>
      <c r="J173" s="218">
        <f>ROUND(I173*H173,2)</f>
        <v>0</v>
      </c>
      <c r="K173" s="219"/>
      <c r="L173" s="44"/>
      <c r="M173" s="220" t="s">
        <v>1</v>
      </c>
      <c r="N173" s="221" t="s">
        <v>40</v>
      </c>
      <c r="O173" s="91"/>
      <c r="P173" s="222">
        <f>O173*H173</f>
        <v>0</v>
      </c>
      <c r="Q173" s="222">
        <v>0</v>
      </c>
      <c r="R173" s="222">
        <f>Q173*H173</f>
        <v>0</v>
      </c>
      <c r="S173" s="222">
        <v>0.053999999999999999</v>
      </c>
      <c r="T173" s="223">
        <f>S173*H173</f>
        <v>8.6734799999999996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4" t="s">
        <v>123</v>
      </c>
      <c r="AT173" s="224" t="s">
        <v>119</v>
      </c>
      <c r="AU173" s="224" t="s">
        <v>82</v>
      </c>
      <c r="AY173" s="17" t="s">
        <v>116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7" t="s">
        <v>80</v>
      </c>
      <c r="BK173" s="225">
        <f>ROUND(I173*H173,2)</f>
        <v>0</v>
      </c>
      <c r="BL173" s="17" t="s">
        <v>123</v>
      </c>
      <c r="BM173" s="224" t="s">
        <v>188</v>
      </c>
    </row>
    <row r="174" s="2" customFormat="1">
      <c r="A174" s="38"/>
      <c r="B174" s="39"/>
      <c r="C174" s="40"/>
      <c r="D174" s="226" t="s">
        <v>125</v>
      </c>
      <c r="E174" s="40"/>
      <c r="F174" s="227" t="s">
        <v>189</v>
      </c>
      <c r="G174" s="40"/>
      <c r="H174" s="40"/>
      <c r="I174" s="228"/>
      <c r="J174" s="40"/>
      <c r="K174" s="40"/>
      <c r="L174" s="44"/>
      <c r="M174" s="229"/>
      <c r="N174" s="230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125</v>
      </c>
      <c r="AU174" s="17" t="s">
        <v>82</v>
      </c>
    </row>
    <row r="175" s="14" customFormat="1">
      <c r="A175" s="14"/>
      <c r="B175" s="241"/>
      <c r="C175" s="242"/>
      <c r="D175" s="226" t="s">
        <v>127</v>
      </c>
      <c r="E175" s="243" t="s">
        <v>1</v>
      </c>
      <c r="F175" s="244" t="s">
        <v>190</v>
      </c>
      <c r="G175" s="242"/>
      <c r="H175" s="245">
        <v>153.12000000000001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1" t="s">
        <v>127</v>
      </c>
      <c r="AU175" s="251" t="s">
        <v>82</v>
      </c>
      <c r="AV175" s="14" t="s">
        <v>82</v>
      </c>
      <c r="AW175" s="14" t="s">
        <v>32</v>
      </c>
      <c r="AX175" s="14" t="s">
        <v>75</v>
      </c>
      <c r="AY175" s="251" t="s">
        <v>116</v>
      </c>
    </row>
    <row r="176" s="14" customFormat="1">
      <c r="A176" s="14"/>
      <c r="B176" s="241"/>
      <c r="C176" s="242"/>
      <c r="D176" s="226" t="s">
        <v>127</v>
      </c>
      <c r="E176" s="243" t="s">
        <v>1</v>
      </c>
      <c r="F176" s="244" t="s">
        <v>191</v>
      </c>
      <c r="G176" s="242"/>
      <c r="H176" s="245">
        <v>7.5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1" t="s">
        <v>127</v>
      </c>
      <c r="AU176" s="251" t="s">
        <v>82</v>
      </c>
      <c r="AV176" s="14" t="s">
        <v>82</v>
      </c>
      <c r="AW176" s="14" t="s">
        <v>32</v>
      </c>
      <c r="AX176" s="14" t="s">
        <v>75</v>
      </c>
      <c r="AY176" s="251" t="s">
        <v>116</v>
      </c>
    </row>
    <row r="177" s="15" customFormat="1">
      <c r="A177" s="15"/>
      <c r="B177" s="252"/>
      <c r="C177" s="253"/>
      <c r="D177" s="226" t="s">
        <v>127</v>
      </c>
      <c r="E177" s="254" t="s">
        <v>1</v>
      </c>
      <c r="F177" s="255" t="s">
        <v>137</v>
      </c>
      <c r="G177" s="253"/>
      <c r="H177" s="256">
        <v>160.62000000000001</v>
      </c>
      <c r="I177" s="257"/>
      <c r="J177" s="253"/>
      <c r="K177" s="253"/>
      <c r="L177" s="258"/>
      <c r="M177" s="259"/>
      <c r="N177" s="260"/>
      <c r="O177" s="260"/>
      <c r="P177" s="260"/>
      <c r="Q177" s="260"/>
      <c r="R177" s="260"/>
      <c r="S177" s="260"/>
      <c r="T177" s="261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2" t="s">
        <v>127</v>
      </c>
      <c r="AU177" s="262" t="s">
        <v>82</v>
      </c>
      <c r="AV177" s="15" t="s">
        <v>123</v>
      </c>
      <c r="AW177" s="15" t="s">
        <v>32</v>
      </c>
      <c r="AX177" s="15" t="s">
        <v>80</v>
      </c>
      <c r="AY177" s="262" t="s">
        <v>116</v>
      </c>
    </row>
    <row r="178" s="2" customFormat="1" ht="24.15" customHeight="1">
      <c r="A178" s="38"/>
      <c r="B178" s="39"/>
      <c r="C178" s="212" t="s">
        <v>170</v>
      </c>
      <c r="D178" s="212" t="s">
        <v>119</v>
      </c>
      <c r="E178" s="213" t="s">
        <v>192</v>
      </c>
      <c r="F178" s="214" t="s">
        <v>193</v>
      </c>
      <c r="G178" s="215" t="s">
        <v>122</v>
      </c>
      <c r="H178" s="216">
        <v>35.189999999999998</v>
      </c>
      <c r="I178" s="217"/>
      <c r="J178" s="218">
        <f>ROUND(I178*H178,2)</f>
        <v>0</v>
      </c>
      <c r="K178" s="219"/>
      <c r="L178" s="44"/>
      <c r="M178" s="220" t="s">
        <v>1</v>
      </c>
      <c r="N178" s="221" t="s">
        <v>40</v>
      </c>
      <c r="O178" s="91"/>
      <c r="P178" s="222">
        <f>O178*H178</f>
        <v>0</v>
      </c>
      <c r="Q178" s="222">
        <v>0</v>
      </c>
      <c r="R178" s="222">
        <f>Q178*H178</f>
        <v>0</v>
      </c>
      <c r="S178" s="222">
        <v>0.047</v>
      </c>
      <c r="T178" s="223">
        <f>S178*H178</f>
        <v>1.6539299999999999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4" t="s">
        <v>123</v>
      </c>
      <c r="AT178" s="224" t="s">
        <v>119</v>
      </c>
      <c r="AU178" s="224" t="s">
        <v>82</v>
      </c>
      <c r="AY178" s="17" t="s">
        <v>116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7" t="s">
        <v>80</v>
      </c>
      <c r="BK178" s="225">
        <f>ROUND(I178*H178,2)</f>
        <v>0</v>
      </c>
      <c r="BL178" s="17" t="s">
        <v>123</v>
      </c>
      <c r="BM178" s="224" t="s">
        <v>194</v>
      </c>
    </row>
    <row r="179" s="2" customFormat="1">
      <c r="A179" s="38"/>
      <c r="B179" s="39"/>
      <c r="C179" s="40"/>
      <c r="D179" s="226" t="s">
        <v>125</v>
      </c>
      <c r="E179" s="40"/>
      <c r="F179" s="227" t="s">
        <v>195</v>
      </c>
      <c r="G179" s="40"/>
      <c r="H179" s="40"/>
      <c r="I179" s="228"/>
      <c r="J179" s="40"/>
      <c r="K179" s="40"/>
      <c r="L179" s="44"/>
      <c r="M179" s="229"/>
      <c r="N179" s="230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125</v>
      </c>
      <c r="AU179" s="17" t="s">
        <v>82</v>
      </c>
    </row>
    <row r="180" s="14" customFormat="1">
      <c r="A180" s="14"/>
      <c r="B180" s="241"/>
      <c r="C180" s="242"/>
      <c r="D180" s="226" t="s">
        <v>127</v>
      </c>
      <c r="E180" s="243" t="s">
        <v>1</v>
      </c>
      <c r="F180" s="244" t="s">
        <v>196</v>
      </c>
      <c r="G180" s="242"/>
      <c r="H180" s="245">
        <v>17.219999999999999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1" t="s">
        <v>127</v>
      </c>
      <c r="AU180" s="251" t="s">
        <v>82</v>
      </c>
      <c r="AV180" s="14" t="s">
        <v>82</v>
      </c>
      <c r="AW180" s="14" t="s">
        <v>32</v>
      </c>
      <c r="AX180" s="14" t="s">
        <v>75</v>
      </c>
      <c r="AY180" s="251" t="s">
        <v>116</v>
      </c>
    </row>
    <row r="181" s="14" customFormat="1">
      <c r="A181" s="14"/>
      <c r="B181" s="241"/>
      <c r="C181" s="242"/>
      <c r="D181" s="226" t="s">
        <v>127</v>
      </c>
      <c r="E181" s="243" t="s">
        <v>1</v>
      </c>
      <c r="F181" s="244" t="s">
        <v>197</v>
      </c>
      <c r="G181" s="242"/>
      <c r="H181" s="245">
        <v>17.969999999999999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1" t="s">
        <v>127</v>
      </c>
      <c r="AU181" s="251" t="s">
        <v>82</v>
      </c>
      <c r="AV181" s="14" t="s">
        <v>82</v>
      </c>
      <c r="AW181" s="14" t="s">
        <v>32</v>
      </c>
      <c r="AX181" s="14" t="s">
        <v>75</v>
      </c>
      <c r="AY181" s="251" t="s">
        <v>116</v>
      </c>
    </row>
    <row r="182" s="15" customFormat="1">
      <c r="A182" s="15"/>
      <c r="B182" s="252"/>
      <c r="C182" s="253"/>
      <c r="D182" s="226" t="s">
        <v>127</v>
      </c>
      <c r="E182" s="254" t="s">
        <v>1</v>
      </c>
      <c r="F182" s="255" t="s">
        <v>137</v>
      </c>
      <c r="G182" s="253"/>
      <c r="H182" s="256">
        <v>35.189999999999998</v>
      </c>
      <c r="I182" s="257"/>
      <c r="J182" s="253"/>
      <c r="K182" s="253"/>
      <c r="L182" s="258"/>
      <c r="M182" s="259"/>
      <c r="N182" s="260"/>
      <c r="O182" s="260"/>
      <c r="P182" s="260"/>
      <c r="Q182" s="260"/>
      <c r="R182" s="260"/>
      <c r="S182" s="260"/>
      <c r="T182" s="261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2" t="s">
        <v>127</v>
      </c>
      <c r="AU182" s="262" t="s">
        <v>82</v>
      </c>
      <c r="AV182" s="15" t="s">
        <v>123</v>
      </c>
      <c r="AW182" s="15" t="s">
        <v>32</v>
      </c>
      <c r="AX182" s="15" t="s">
        <v>80</v>
      </c>
      <c r="AY182" s="262" t="s">
        <v>116</v>
      </c>
    </row>
    <row r="183" s="2" customFormat="1" ht="37.8" customHeight="1">
      <c r="A183" s="38"/>
      <c r="B183" s="39"/>
      <c r="C183" s="212" t="s">
        <v>198</v>
      </c>
      <c r="D183" s="212" t="s">
        <v>119</v>
      </c>
      <c r="E183" s="213" t="s">
        <v>199</v>
      </c>
      <c r="F183" s="214" t="s">
        <v>200</v>
      </c>
      <c r="G183" s="215" t="s">
        <v>122</v>
      </c>
      <c r="H183" s="216">
        <v>71.301000000000002</v>
      </c>
      <c r="I183" s="217"/>
      <c r="J183" s="218">
        <f>ROUND(I183*H183,2)</f>
        <v>0</v>
      </c>
      <c r="K183" s="219"/>
      <c r="L183" s="44"/>
      <c r="M183" s="220" t="s">
        <v>1</v>
      </c>
      <c r="N183" s="221" t="s">
        <v>40</v>
      </c>
      <c r="O183" s="91"/>
      <c r="P183" s="222">
        <f>O183*H183</f>
        <v>0</v>
      </c>
      <c r="Q183" s="222">
        <v>0</v>
      </c>
      <c r="R183" s="222">
        <f>Q183*H183</f>
        <v>0</v>
      </c>
      <c r="S183" s="222">
        <v>0.045999999999999999</v>
      </c>
      <c r="T183" s="223">
        <f>S183*H183</f>
        <v>3.279846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4" t="s">
        <v>123</v>
      </c>
      <c r="AT183" s="224" t="s">
        <v>119</v>
      </c>
      <c r="AU183" s="224" t="s">
        <v>82</v>
      </c>
      <c r="AY183" s="17" t="s">
        <v>116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7" t="s">
        <v>80</v>
      </c>
      <c r="BK183" s="225">
        <f>ROUND(I183*H183,2)</f>
        <v>0</v>
      </c>
      <c r="BL183" s="17" t="s">
        <v>123</v>
      </c>
      <c r="BM183" s="224" t="s">
        <v>201</v>
      </c>
    </row>
    <row r="184" s="2" customFormat="1">
      <c r="A184" s="38"/>
      <c r="B184" s="39"/>
      <c r="C184" s="40"/>
      <c r="D184" s="226" t="s">
        <v>125</v>
      </c>
      <c r="E184" s="40"/>
      <c r="F184" s="227" t="s">
        <v>202</v>
      </c>
      <c r="G184" s="40"/>
      <c r="H184" s="40"/>
      <c r="I184" s="228"/>
      <c r="J184" s="40"/>
      <c r="K184" s="40"/>
      <c r="L184" s="44"/>
      <c r="M184" s="229"/>
      <c r="N184" s="230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125</v>
      </c>
      <c r="AU184" s="17" t="s">
        <v>82</v>
      </c>
    </row>
    <row r="185" s="13" customFormat="1">
      <c r="A185" s="13"/>
      <c r="B185" s="231"/>
      <c r="C185" s="232"/>
      <c r="D185" s="226" t="s">
        <v>127</v>
      </c>
      <c r="E185" s="233" t="s">
        <v>1</v>
      </c>
      <c r="F185" s="234" t="s">
        <v>128</v>
      </c>
      <c r="G185" s="232"/>
      <c r="H185" s="233" t="s">
        <v>1</v>
      </c>
      <c r="I185" s="235"/>
      <c r="J185" s="232"/>
      <c r="K185" s="232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127</v>
      </c>
      <c r="AU185" s="240" t="s">
        <v>82</v>
      </c>
      <c r="AV185" s="13" t="s">
        <v>80</v>
      </c>
      <c r="AW185" s="13" t="s">
        <v>32</v>
      </c>
      <c r="AX185" s="13" t="s">
        <v>75</v>
      </c>
      <c r="AY185" s="240" t="s">
        <v>116</v>
      </c>
    </row>
    <row r="186" s="13" customFormat="1">
      <c r="A186" s="13"/>
      <c r="B186" s="231"/>
      <c r="C186" s="232"/>
      <c r="D186" s="226" t="s">
        <v>127</v>
      </c>
      <c r="E186" s="233" t="s">
        <v>1</v>
      </c>
      <c r="F186" s="234" t="s">
        <v>129</v>
      </c>
      <c r="G186" s="232"/>
      <c r="H186" s="233" t="s">
        <v>1</v>
      </c>
      <c r="I186" s="235"/>
      <c r="J186" s="232"/>
      <c r="K186" s="232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127</v>
      </c>
      <c r="AU186" s="240" t="s">
        <v>82</v>
      </c>
      <c r="AV186" s="13" t="s">
        <v>80</v>
      </c>
      <c r="AW186" s="13" t="s">
        <v>32</v>
      </c>
      <c r="AX186" s="13" t="s">
        <v>75</v>
      </c>
      <c r="AY186" s="240" t="s">
        <v>116</v>
      </c>
    </row>
    <row r="187" s="14" customFormat="1">
      <c r="A187" s="14"/>
      <c r="B187" s="241"/>
      <c r="C187" s="242"/>
      <c r="D187" s="226" t="s">
        <v>127</v>
      </c>
      <c r="E187" s="243" t="s">
        <v>1</v>
      </c>
      <c r="F187" s="244" t="s">
        <v>130</v>
      </c>
      <c r="G187" s="242"/>
      <c r="H187" s="245">
        <v>51.878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1" t="s">
        <v>127</v>
      </c>
      <c r="AU187" s="251" t="s">
        <v>82</v>
      </c>
      <c r="AV187" s="14" t="s">
        <v>82</v>
      </c>
      <c r="AW187" s="14" t="s">
        <v>32</v>
      </c>
      <c r="AX187" s="14" t="s">
        <v>75</v>
      </c>
      <c r="AY187" s="251" t="s">
        <v>116</v>
      </c>
    </row>
    <row r="188" s="14" customFormat="1">
      <c r="A188" s="14"/>
      <c r="B188" s="241"/>
      <c r="C188" s="242"/>
      <c r="D188" s="226" t="s">
        <v>127</v>
      </c>
      <c r="E188" s="243" t="s">
        <v>1</v>
      </c>
      <c r="F188" s="244" t="s">
        <v>131</v>
      </c>
      <c r="G188" s="242"/>
      <c r="H188" s="245">
        <v>2.2839999999999998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1" t="s">
        <v>127</v>
      </c>
      <c r="AU188" s="251" t="s">
        <v>82</v>
      </c>
      <c r="AV188" s="14" t="s">
        <v>82</v>
      </c>
      <c r="AW188" s="14" t="s">
        <v>32</v>
      </c>
      <c r="AX188" s="14" t="s">
        <v>75</v>
      </c>
      <c r="AY188" s="251" t="s">
        <v>116</v>
      </c>
    </row>
    <row r="189" s="14" customFormat="1">
      <c r="A189" s="14"/>
      <c r="B189" s="241"/>
      <c r="C189" s="242"/>
      <c r="D189" s="226" t="s">
        <v>127</v>
      </c>
      <c r="E189" s="243" t="s">
        <v>1</v>
      </c>
      <c r="F189" s="244" t="s">
        <v>132</v>
      </c>
      <c r="G189" s="242"/>
      <c r="H189" s="245">
        <v>4.5899999999999999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1" t="s">
        <v>127</v>
      </c>
      <c r="AU189" s="251" t="s">
        <v>82</v>
      </c>
      <c r="AV189" s="14" t="s">
        <v>82</v>
      </c>
      <c r="AW189" s="14" t="s">
        <v>32</v>
      </c>
      <c r="AX189" s="14" t="s">
        <v>75</v>
      </c>
      <c r="AY189" s="251" t="s">
        <v>116</v>
      </c>
    </row>
    <row r="190" s="13" customFormat="1">
      <c r="A190" s="13"/>
      <c r="B190" s="231"/>
      <c r="C190" s="232"/>
      <c r="D190" s="226" t="s">
        <v>127</v>
      </c>
      <c r="E190" s="233" t="s">
        <v>1</v>
      </c>
      <c r="F190" s="234" t="s">
        <v>133</v>
      </c>
      <c r="G190" s="232"/>
      <c r="H190" s="233" t="s">
        <v>1</v>
      </c>
      <c r="I190" s="235"/>
      <c r="J190" s="232"/>
      <c r="K190" s="232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127</v>
      </c>
      <c r="AU190" s="240" t="s">
        <v>82</v>
      </c>
      <c r="AV190" s="13" t="s">
        <v>80</v>
      </c>
      <c r="AW190" s="13" t="s">
        <v>32</v>
      </c>
      <c r="AX190" s="13" t="s">
        <v>75</v>
      </c>
      <c r="AY190" s="240" t="s">
        <v>116</v>
      </c>
    </row>
    <row r="191" s="14" customFormat="1">
      <c r="A191" s="14"/>
      <c r="B191" s="241"/>
      <c r="C191" s="242"/>
      <c r="D191" s="226" t="s">
        <v>127</v>
      </c>
      <c r="E191" s="243" t="s">
        <v>1</v>
      </c>
      <c r="F191" s="244" t="s">
        <v>134</v>
      </c>
      <c r="G191" s="242"/>
      <c r="H191" s="245">
        <v>2.5379999999999998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1" t="s">
        <v>127</v>
      </c>
      <c r="AU191" s="251" t="s">
        <v>82</v>
      </c>
      <c r="AV191" s="14" t="s">
        <v>82</v>
      </c>
      <c r="AW191" s="14" t="s">
        <v>32</v>
      </c>
      <c r="AX191" s="14" t="s">
        <v>75</v>
      </c>
      <c r="AY191" s="251" t="s">
        <v>116</v>
      </c>
    </row>
    <row r="192" s="13" customFormat="1">
      <c r="A192" s="13"/>
      <c r="B192" s="231"/>
      <c r="C192" s="232"/>
      <c r="D192" s="226" t="s">
        <v>127</v>
      </c>
      <c r="E192" s="233" t="s">
        <v>1</v>
      </c>
      <c r="F192" s="234" t="s">
        <v>135</v>
      </c>
      <c r="G192" s="232"/>
      <c r="H192" s="233" t="s">
        <v>1</v>
      </c>
      <c r="I192" s="235"/>
      <c r="J192" s="232"/>
      <c r="K192" s="232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127</v>
      </c>
      <c r="AU192" s="240" t="s">
        <v>82</v>
      </c>
      <c r="AV192" s="13" t="s">
        <v>80</v>
      </c>
      <c r="AW192" s="13" t="s">
        <v>32</v>
      </c>
      <c r="AX192" s="13" t="s">
        <v>75</v>
      </c>
      <c r="AY192" s="240" t="s">
        <v>116</v>
      </c>
    </row>
    <row r="193" s="14" customFormat="1">
      <c r="A193" s="14"/>
      <c r="B193" s="241"/>
      <c r="C193" s="242"/>
      <c r="D193" s="226" t="s">
        <v>127</v>
      </c>
      <c r="E193" s="243" t="s">
        <v>1</v>
      </c>
      <c r="F193" s="244" t="s">
        <v>136</v>
      </c>
      <c r="G193" s="242"/>
      <c r="H193" s="245">
        <v>10.010999999999999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1" t="s">
        <v>127</v>
      </c>
      <c r="AU193" s="251" t="s">
        <v>82</v>
      </c>
      <c r="AV193" s="14" t="s">
        <v>82</v>
      </c>
      <c r="AW193" s="14" t="s">
        <v>32</v>
      </c>
      <c r="AX193" s="14" t="s">
        <v>75</v>
      </c>
      <c r="AY193" s="251" t="s">
        <v>116</v>
      </c>
    </row>
    <row r="194" s="15" customFormat="1">
      <c r="A194" s="15"/>
      <c r="B194" s="252"/>
      <c r="C194" s="253"/>
      <c r="D194" s="226" t="s">
        <v>127</v>
      </c>
      <c r="E194" s="254" t="s">
        <v>1</v>
      </c>
      <c r="F194" s="255" t="s">
        <v>137</v>
      </c>
      <c r="G194" s="253"/>
      <c r="H194" s="256">
        <v>71.301000000000002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2" t="s">
        <v>127</v>
      </c>
      <c r="AU194" s="262" t="s">
        <v>82</v>
      </c>
      <c r="AV194" s="15" t="s">
        <v>123</v>
      </c>
      <c r="AW194" s="15" t="s">
        <v>32</v>
      </c>
      <c r="AX194" s="15" t="s">
        <v>80</v>
      </c>
      <c r="AY194" s="262" t="s">
        <v>116</v>
      </c>
    </row>
    <row r="195" s="12" customFormat="1" ht="22.8" customHeight="1">
      <c r="A195" s="12"/>
      <c r="B195" s="196"/>
      <c r="C195" s="197"/>
      <c r="D195" s="198" t="s">
        <v>74</v>
      </c>
      <c r="E195" s="210" t="s">
        <v>203</v>
      </c>
      <c r="F195" s="210" t="s">
        <v>204</v>
      </c>
      <c r="G195" s="197"/>
      <c r="H195" s="197"/>
      <c r="I195" s="200"/>
      <c r="J195" s="211">
        <f>BK195</f>
        <v>0</v>
      </c>
      <c r="K195" s="197"/>
      <c r="L195" s="202"/>
      <c r="M195" s="203"/>
      <c r="N195" s="204"/>
      <c r="O195" s="204"/>
      <c r="P195" s="205">
        <f>SUM(P196:P209)</f>
        <v>0</v>
      </c>
      <c r="Q195" s="204"/>
      <c r="R195" s="205">
        <f>SUM(R196:R209)</f>
        <v>0</v>
      </c>
      <c r="S195" s="204"/>
      <c r="T195" s="206">
        <f>SUM(T196:T209)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7" t="s">
        <v>80</v>
      </c>
      <c r="AT195" s="208" t="s">
        <v>74</v>
      </c>
      <c r="AU195" s="208" t="s">
        <v>80</v>
      </c>
      <c r="AY195" s="207" t="s">
        <v>116</v>
      </c>
      <c r="BK195" s="209">
        <f>SUM(BK196:BK209)</f>
        <v>0</v>
      </c>
    </row>
    <row r="196" s="2" customFormat="1" ht="24.15" customHeight="1">
      <c r="A196" s="38"/>
      <c r="B196" s="39"/>
      <c r="C196" s="212" t="s">
        <v>205</v>
      </c>
      <c r="D196" s="212" t="s">
        <v>119</v>
      </c>
      <c r="E196" s="213" t="s">
        <v>206</v>
      </c>
      <c r="F196" s="214" t="s">
        <v>207</v>
      </c>
      <c r="G196" s="215" t="s">
        <v>208</v>
      </c>
      <c r="H196" s="216">
        <v>14.132999999999999</v>
      </c>
      <c r="I196" s="217"/>
      <c r="J196" s="218">
        <f>ROUND(I196*H196,2)</f>
        <v>0</v>
      </c>
      <c r="K196" s="219"/>
      <c r="L196" s="44"/>
      <c r="M196" s="220" t="s">
        <v>1</v>
      </c>
      <c r="N196" s="221" t="s">
        <v>40</v>
      </c>
      <c r="O196" s="91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4" t="s">
        <v>123</v>
      </c>
      <c r="AT196" s="224" t="s">
        <v>119</v>
      </c>
      <c r="AU196" s="224" t="s">
        <v>82</v>
      </c>
      <c r="AY196" s="17" t="s">
        <v>116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7" t="s">
        <v>80</v>
      </c>
      <c r="BK196" s="225">
        <f>ROUND(I196*H196,2)</f>
        <v>0</v>
      </c>
      <c r="BL196" s="17" t="s">
        <v>123</v>
      </c>
      <c r="BM196" s="224" t="s">
        <v>209</v>
      </c>
    </row>
    <row r="197" s="2" customFormat="1">
      <c r="A197" s="38"/>
      <c r="B197" s="39"/>
      <c r="C197" s="40"/>
      <c r="D197" s="226" t="s">
        <v>125</v>
      </c>
      <c r="E197" s="40"/>
      <c r="F197" s="227" t="s">
        <v>210</v>
      </c>
      <c r="G197" s="40"/>
      <c r="H197" s="40"/>
      <c r="I197" s="228"/>
      <c r="J197" s="40"/>
      <c r="K197" s="40"/>
      <c r="L197" s="44"/>
      <c r="M197" s="229"/>
      <c r="N197" s="230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125</v>
      </c>
      <c r="AU197" s="17" t="s">
        <v>82</v>
      </c>
    </row>
    <row r="198" s="2" customFormat="1" ht="24.15" customHeight="1">
      <c r="A198" s="38"/>
      <c r="B198" s="39"/>
      <c r="C198" s="212" t="s">
        <v>211</v>
      </c>
      <c r="D198" s="212" t="s">
        <v>119</v>
      </c>
      <c r="E198" s="213" t="s">
        <v>212</v>
      </c>
      <c r="F198" s="214" t="s">
        <v>213</v>
      </c>
      <c r="G198" s="215" t="s">
        <v>208</v>
      </c>
      <c r="H198" s="216">
        <v>133.839</v>
      </c>
      <c r="I198" s="217"/>
      <c r="J198" s="218">
        <f>ROUND(I198*H198,2)</f>
        <v>0</v>
      </c>
      <c r="K198" s="219"/>
      <c r="L198" s="44"/>
      <c r="M198" s="220" t="s">
        <v>1</v>
      </c>
      <c r="N198" s="221" t="s">
        <v>40</v>
      </c>
      <c r="O198" s="91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4" t="s">
        <v>123</v>
      </c>
      <c r="AT198" s="224" t="s">
        <v>119</v>
      </c>
      <c r="AU198" s="224" t="s">
        <v>82</v>
      </c>
      <c r="AY198" s="17" t="s">
        <v>116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7" t="s">
        <v>80</v>
      </c>
      <c r="BK198" s="225">
        <f>ROUND(I198*H198,2)</f>
        <v>0</v>
      </c>
      <c r="BL198" s="17" t="s">
        <v>123</v>
      </c>
      <c r="BM198" s="224" t="s">
        <v>214</v>
      </c>
    </row>
    <row r="199" s="2" customFormat="1">
      <c r="A199" s="38"/>
      <c r="B199" s="39"/>
      <c r="C199" s="40"/>
      <c r="D199" s="226" t="s">
        <v>125</v>
      </c>
      <c r="E199" s="40"/>
      <c r="F199" s="227" t="s">
        <v>215</v>
      </c>
      <c r="G199" s="40"/>
      <c r="H199" s="40"/>
      <c r="I199" s="228"/>
      <c r="J199" s="40"/>
      <c r="K199" s="40"/>
      <c r="L199" s="44"/>
      <c r="M199" s="229"/>
      <c r="N199" s="230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125</v>
      </c>
      <c r="AU199" s="17" t="s">
        <v>82</v>
      </c>
    </row>
    <row r="200" s="14" customFormat="1">
      <c r="A200" s="14"/>
      <c r="B200" s="241"/>
      <c r="C200" s="242"/>
      <c r="D200" s="226" t="s">
        <v>127</v>
      </c>
      <c r="E200" s="243" t="s">
        <v>1</v>
      </c>
      <c r="F200" s="244" t="s">
        <v>216</v>
      </c>
      <c r="G200" s="242"/>
      <c r="H200" s="245">
        <v>133.839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1" t="s">
        <v>127</v>
      </c>
      <c r="AU200" s="251" t="s">
        <v>82</v>
      </c>
      <c r="AV200" s="14" t="s">
        <v>82</v>
      </c>
      <c r="AW200" s="14" t="s">
        <v>32</v>
      </c>
      <c r="AX200" s="14" t="s">
        <v>75</v>
      </c>
      <c r="AY200" s="251" t="s">
        <v>116</v>
      </c>
    </row>
    <row r="201" s="15" customFormat="1">
      <c r="A201" s="15"/>
      <c r="B201" s="252"/>
      <c r="C201" s="253"/>
      <c r="D201" s="226" t="s">
        <v>127</v>
      </c>
      <c r="E201" s="254" t="s">
        <v>1</v>
      </c>
      <c r="F201" s="255" t="s">
        <v>137</v>
      </c>
      <c r="G201" s="253"/>
      <c r="H201" s="256">
        <v>133.839</v>
      </c>
      <c r="I201" s="257"/>
      <c r="J201" s="253"/>
      <c r="K201" s="253"/>
      <c r="L201" s="258"/>
      <c r="M201" s="259"/>
      <c r="N201" s="260"/>
      <c r="O201" s="260"/>
      <c r="P201" s="260"/>
      <c r="Q201" s="260"/>
      <c r="R201" s="260"/>
      <c r="S201" s="260"/>
      <c r="T201" s="261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2" t="s">
        <v>127</v>
      </c>
      <c r="AU201" s="262" t="s">
        <v>82</v>
      </c>
      <c r="AV201" s="15" t="s">
        <v>123</v>
      </c>
      <c r="AW201" s="15" t="s">
        <v>32</v>
      </c>
      <c r="AX201" s="15" t="s">
        <v>80</v>
      </c>
      <c r="AY201" s="262" t="s">
        <v>116</v>
      </c>
    </row>
    <row r="202" s="2" customFormat="1" ht="49.05" customHeight="1">
      <c r="A202" s="38"/>
      <c r="B202" s="39"/>
      <c r="C202" s="212" t="s">
        <v>217</v>
      </c>
      <c r="D202" s="212" t="s">
        <v>119</v>
      </c>
      <c r="E202" s="213" t="s">
        <v>218</v>
      </c>
      <c r="F202" s="214" t="s">
        <v>219</v>
      </c>
      <c r="G202" s="215" t="s">
        <v>208</v>
      </c>
      <c r="H202" s="216">
        <v>3.2799999999999998</v>
      </c>
      <c r="I202" s="217"/>
      <c r="J202" s="218">
        <f>ROUND(I202*H202,2)</f>
        <v>0</v>
      </c>
      <c r="K202" s="219"/>
      <c r="L202" s="44"/>
      <c r="M202" s="220" t="s">
        <v>1</v>
      </c>
      <c r="N202" s="221" t="s">
        <v>40</v>
      </c>
      <c r="O202" s="91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4" t="s">
        <v>123</v>
      </c>
      <c r="AT202" s="224" t="s">
        <v>119</v>
      </c>
      <c r="AU202" s="224" t="s">
        <v>82</v>
      </c>
      <c r="AY202" s="17" t="s">
        <v>116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7" t="s">
        <v>80</v>
      </c>
      <c r="BK202" s="225">
        <f>ROUND(I202*H202,2)</f>
        <v>0</v>
      </c>
      <c r="BL202" s="17" t="s">
        <v>123</v>
      </c>
      <c r="BM202" s="224" t="s">
        <v>220</v>
      </c>
    </row>
    <row r="203" s="2" customFormat="1">
      <c r="A203" s="38"/>
      <c r="B203" s="39"/>
      <c r="C203" s="40"/>
      <c r="D203" s="226" t="s">
        <v>125</v>
      </c>
      <c r="E203" s="40"/>
      <c r="F203" s="227" t="s">
        <v>221</v>
      </c>
      <c r="G203" s="40"/>
      <c r="H203" s="40"/>
      <c r="I203" s="228"/>
      <c r="J203" s="40"/>
      <c r="K203" s="40"/>
      <c r="L203" s="44"/>
      <c r="M203" s="229"/>
      <c r="N203" s="230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125</v>
      </c>
      <c r="AU203" s="17" t="s">
        <v>82</v>
      </c>
    </row>
    <row r="204" s="14" customFormat="1">
      <c r="A204" s="14"/>
      <c r="B204" s="241"/>
      <c r="C204" s="242"/>
      <c r="D204" s="226" t="s">
        <v>127</v>
      </c>
      <c r="E204" s="243" t="s">
        <v>1</v>
      </c>
      <c r="F204" s="244" t="s">
        <v>222</v>
      </c>
      <c r="G204" s="242"/>
      <c r="H204" s="245">
        <v>3.2799999999999998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1" t="s">
        <v>127</v>
      </c>
      <c r="AU204" s="251" t="s">
        <v>82</v>
      </c>
      <c r="AV204" s="14" t="s">
        <v>82</v>
      </c>
      <c r="AW204" s="14" t="s">
        <v>32</v>
      </c>
      <c r="AX204" s="14" t="s">
        <v>75</v>
      </c>
      <c r="AY204" s="251" t="s">
        <v>116</v>
      </c>
    </row>
    <row r="205" s="15" customFormat="1">
      <c r="A205" s="15"/>
      <c r="B205" s="252"/>
      <c r="C205" s="253"/>
      <c r="D205" s="226" t="s">
        <v>127</v>
      </c>
      <c r="E205" s="254" t="s">
        <v>1</v>
      </c>
      <c r="F205" s="255" t="s">
        <v>137</v>
      </c>
      <c r="G205" s="253"/>
      <c r="H205" s="256">
        <v>3.2799999999999998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2" t="s">
        <v>127</v>
      </c>
      <c r="AU205" s="262" t="s">
        <v>82</v>
      </c>
      <c r="AV205" s="15" t="s">
        <v>123</v>
      </c>
      <c r="AW205" s="15" t="s">
        <v>32</v>
      </c>
      <c r="AX205" s="15" t="s">
        <v>80</v>
      </c>
      <c r="AY205" s="262" t="s">
        <v>116</v>
      </c>
    </row>
    <row r="206" s="2" customFormat="1" ht="33" customHeight="1">
      <c r="A206" s="38"/>
      <c r="B206" s="39"/>
      <c r="C206" s="212" t="s">
        <v>223</v>
      </c>
      <c r="D206" s="212" t="s">
        <v>119</v>
      </c>
      <c r="E206" s="213" t="s">
        <v>224</v>
      </c>
      <c r="F206" s="214" t="s">
        <v>225</v>
      </c>
      <c r="G206" s="215" t="s">
        <v>208</v>
      </c>
      <c r="H206" s="216">
        <v>10.622999999999999</v>
      </c>
      <c r="I206" s="217"/>
      <c r="J206" s="218">
        <f>ROUND(I206*H206,2)</f>
        <v>0</v>
      </c>
      <c r="K206" s="219"/>
      <c r="L206" s="44"/>
      <c r="M206" s="220" t="s">
        <v>1</v>
      </c>
      <c r="N206" s="221" t="s">
        <v>40</v>
      </c>
      <c r="O206" s="91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4" t="s">
        <v>123</v>
      </c>
      <c r="AT206" s="224" t="s">
        <v>119</v>
      </c>
      <c r="AU206" s="224" t="s">
        <v>82</v>
      </c>
      <c r="AY206" s="17" t="s">
        <v>116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7" t="s">
        <v>80</v>
      </c>
      <c r="BK206" s="225">
        <f>ROUND(I206*H206,2)</f>
        <v>0</v>
      </c>
      <c r="BL206" s="17" t="s">
        <v>123</v>
      </c>
      <c r="BM206" s="224" t="s">
        <v>226</v>
      </c>
    </row>
    <row r="207" s="2" customFormat="1">
      <c r="A207" s="38"/>
      <c r="B207" s="39"/>
      <c r="C207" s="40"/>
      <c r="D207" s="226" t="s">
        <v>125</v>
      </c>
      <c r="E207" s="40"/>
      <c r="F207" s="227" t="s">
        <v>227</v>
      </c>
      <c r="G207" s="40"/>
      <c r="H207" s="40"/>
      <c r="I207" s="228"/>
      <c r="J207" s="40"/>
      <c r="K207" s="40"/>
      <c r="L207" s="44"/>
      <c r="M207" s="229"/>
      <c r="N207" s="230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125</v>
      </c>
      <c r="AU207" s="17" t="s">
        <v>82</v>
      </c>
    </row>
    <row r="208" s="14" customFormat="1">
      <c r="A208" s="14"/>
      <c r="B208" s="241"/>
      <c r="C208" s="242"/>
      <c r="D208" s="226" t="s">
        <v>127</v>
      </c>
      <c r="E208" s="243" t="s">
        <v>1</v>
      </c>
      <c r="F208" s="244" t="s">
        <v>228</v>
      </c>
      <c r="G208" s="242"/>
      <c r="H208" s="245">
        <v>10.622999999999999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1" t="s">
        <v>127</v>
      </c>
      <c r="AU208" s="251" t="s">
        <v>82</v>
      </c>
      <c r="AV208" s="14" t="s">
        <v>82</v>
      </c>
      <c r="AW208" s="14" t="s">
        <v>32</v>
      </c>
      <c r="AX208" s="14" t="s">
        <v>75</v>
      </c>
      <c r="AY208" s="251" t="s">
        <v>116</v>
      </c>
    </row>
    <row r="209" s="15" customFormat="1">
      <c r="A209" s="15"/>
      <c r="B209" s="252"/>
      <c r="C209" s="253"/>
      <c r="D209" s="226" t="s">
        <v>127</v>
      </c>
      <c r="E209" s="254" t="s">
        <v>1</v>
      </c>
      <c r="F209" s="255" t="s">
        <v>137</v>
      </c>
      <c r="G209" s="253"/>
      <c r="H209" s="256">
        <v>10.622999999999999</v>
      </c>
      <c r="I209" s="257"/>
      <c r="J209" s="253"/>
      <c r="K209" s="253"/>
      <c r="L209" s="258"/>
      <c r="M209" s="259"/>
      <c r="N209" s="260"/>
      <c r="O209" s="260"/>
      <c r="P209" s="260"/>
      <c r="Q209" s="260"/>
      <c r="R209" s="260"/>
      <c r="S209" s="260"/>
      <c r="T209" s="261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2" t="s">
        <v>127</v>
      </c>
      <c r="AU209" s="262" t="s">
        <v>82</v>
      </c>
      <c r="AV209" s="15" t="s">
        <v>123</v>
      </c>
      <c r="AW209" s="15" t="s">
        <v>32</v>
      </c>
      <c r="AX209" s="15" t="s">
        <v>80</v>
      </c>
      <c r="AY209" s="262" t="s">
        <v>116</v>
      </c>
    </row>
    <row r="210" s="12" customFormat="1" ht="22.8" customHeight="1">
      <c r="A210" s="12"/>
      <c r="B210" s="196"/>
      <c r="C210" s="197"/>
      <c r="D210" s="198" t="s">
        <v>74</v>
      </c>
      <c r="E210" s="210" t="s">
        <v>229</v>
      </c>
      <c r="F210" s="210" t="s">
        <v>230</v>
      </c>
      <c r="G210" s="197"/>
      <c r="H210" s="197"/>
      <c r="I210" s="200"/>
      <c r="J210" s="211">
        <f>BK210</f>
        <v>0</v>
      </c>
      <c r="K210" s="197"/>
      <c r="L210" s="202"/>
      <c r="M210" s="203"/>
      <c r="N210" s="204"/>
      <c r="O210" s="204"/>
      <c r="P210" s="205">
        <f>SUM(P211:P212)</f>
        <v>0</v>
      </c>
      <c r="Q210" s="204"/>
      <c r="R210" s="205">
        <f>SUM(R211:R212)</f>
        <v>0</v>
      </c>
      <c r="S210" s="204"/>
      <c r="T210" s="206">
        <f>SUM(T211:T212)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7" t="s">
        <v>80</v>
      </c>
      <c r="AT210" s="208" t="s">
        <v>74</v>
      </c>
      <c r="AU210" s="208" t="s">
        <v>80</v>
      </c>
      <c r="AY210" s="207" t="s">
        <v>116</v>
      </c>
      <c r="BK210" s="209">
        <f>SUM(BK211:BK212)</f>
        <v>0</v>
      </c>
    </row>
    <row r="211" s="2" customFormat="1" ht="24.15" customHeight="1">
      <c r="A211" s="38"/>
      <c r="B211" s="39"/>
      <c r="C211" s="212" t="s">
        <v>8</v>
      </c>
      <c r="D211" s="212" t="s">
        <v>119</v>
      </c>
      <c r="E211" s="213" t="s">
        <v>231</v>
      </c>
      <c r="F211" s="214" t="s">
        <v>232</v>
      </c>
      <c r="G211" s="215" t="s">
        <v>208</v>
      </c>
      <c r="H211" s="216">
        <v>6.3319999999999999</v>
      </c>
      <c r="I211" s="217"/>
      <c r="J211" s="218">
        <f>ROUND(I211*H211,2)</f>
        <v>0</v>
      </c>
      <c r="K211" s="219"/>
      <c r="L211" s="44"/>
      <c r="M211" s="220" t="s">
        <v>1</v>
      </c>
      <c r="N211" s="221" t="s">
        <v>40</v>
      </c>
      <c r="O211" s="91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4" t="s">
        <v>123</v>
      </c>
      <c r="AT211" s="224" t="s">
        <v>119</v>
      </c>
      <c r="AU211" s="224" t="s">
        <v>82</v>
      </c>
      <c r="AY211" s="17" t="s">
        <v>116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7" t="s">
        <v>80</v>
      </c>
      <c r="BK211" s="225">
        <f>ROUND(I211*H211,2)</f>
        <v>0</v>
      </c>
      <c r="BL211" s="17" t="s">
        <v>123</v>
      </c>
      <c r="BM211" s="224" t="s">
        <v>233</v>
      </c>
    </row>
    <row r="212" s="2" customFormat="1">
      <c r="A212" s="38"/>
      <c r="B212" s="39"/>
      <c r="C212" s="40"/>
      <c r="D212" s="226" t="s">
        <v>125</v>
      </c>
      <c r="E212" s="40"/>
      <c r="F212" s="227" t="s">
        <v>234</v>
      </c>
      <c r="G212" s="40"/>
      <c r="H212" s="40"/>
      <c r="I212" s="228"/>
      <c r="J212" s="40"/>
      <c r="K212" s="40"/>
      <c r="L212" s="44"/>
      <c r="M212" s="229"/>
      <c r="N212" s="230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125</v>
      </c>
      <c r="AU212" s="17" t="s">
        <v>82</v>
      </c>
    </row>
    <row r="213" s="12" customFormat="1" ht="25.92" customHeight="1">
      <c r="A213" s="12"/>
      <c r="B213" s="196"/>
      <c r="C213" s="197"/>
      <c r="D213" s="198" t="s">
        <v>74</v>
      </c>
      <c r="E213" s="199" t="s">
        <v>235</v>
      </c>
      <c r="F213" s="199" t="s">
        <v>236</v>
      </c>
      <c r="G213" s="197"/>
      <c r="H213" s="197"/>
      <c r="I213" s="200"/>
      <c r="J213" s="201">
        <f>BK213</f>
        <v>0</v>
      </c>
      <c r="K213" s="197"/>
      <c r="L213" s="202"/>
      <c r="M213" s="203"/>
      <c r="N213" s="204"/>
      <c r="O213" s="204"/>
      <c r="P213" s="205">
        <f>P214+P227+P289</f>
        <v>0</v>
      </c>
      <c r="Q213" s="204"/>
      <c r="R213" s="205">
        <f>R214+R227+R289</f>
        <v>4.0750594900000001</v>
      </c>
      <c r="S213" s="204"/>
      <c r="T213" s="206">
        <f>T214+T227+T289</f>
        <v>0.52554783999999999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7" t="s">
        <v>82</v>
      </c>
      <c r="AT213" s="208" t="s">
        <v>74</v>
      </c>
      <c r="AU213" s="208" t="s">
        <v>75</v>
      </c>
      <c r="AY213" s="207" t="s">
        <v>116</v>
      </c>
      <c r="BK213" s="209">
        <f>BK214+BK227+BK289</f>
        <v>0</v>
      </c>
    </row>
    <row r="214" s="12" customFormat="1" ht="22.8" customHeight="1">
      <c r="A214" s="12"/>
      <c r="B214" s="196"/>
      <c r="C214" s="197"/>
      <c r="D214" s="198" t="s">
        <v>74</v>
      </c>
      <c r="E214" s="210" t="s">
        <v>237</v>
      </c>
      <c r="F214" s="210" t="s">
        <v>238</v>
      </c>
      <c r="G214" s="197"/>
      <c r="H214" s="197"/>
      <c r="I214" s="200"/>
      <c r="J214" s="211">
        <f>BK214</f>
        <v>0</v>
      </c>
      <c r="K214" s="197"/>
      <c r="L214" s="202"/>
      <c r="M214" s="203"/>
      <c r="N214" s="204"/>
      <c r="O214" s="204"/>
      <c r="P214" s="205">
        <f>SUM(P215:P226)</f>
        <v>0</v>
      </c>
      <c r="Q214" s="204"/>
      <c r="R214" s="205">
        <f>SUM(R215:R226)</f>
        <v>0.31630016</v>
      </c>
      <c r="S214" s="204"/>
      <c r="T214" s="206">
        <f>SUM(T215:T226)</f>
        <v>0.14754784000000001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7" t="s">
        <v>82</v>
      </c>
      <c r="AT214" s="208" t="s">
        <v>74</v>
      </c>
      <c r="AU214" s="208" t="s">
        <v>80</v>
      </c>
      <c r="AY214" s="207" t="s">
        <v>116</v>
      </c>
      <c r="BK214" s="209">
        <f>SUM(BK215:BK226)</f>
        <v>0</v>
      </c>
    </row>
    <row r="215" s="2" customFormat="1" ht="16.5" customHeight="1">
      <c r="A215" s="38"/>
      <c r="B215" s="39"/>
      <c r="C215" s="212" t="s">
        <v>239</v>
      </c>
      <c r="D215" s="212" t="s">
        <v>119</v>
      </c>
      <c r="E215" s="213" t="s">
        <v>240</v>
      </c>
      <c r="F215" s="214" t="s">
        <v>241</v>
      </c>
      <c r="G215" s="215" t="s">
        <v>242</v>
      </c>
      <c r="H215" s="216">
        <v>88.352000000000004</v>
      </c>
      <c r="I215" s="217"/>
      <c r="J215" s="218">
        <f>ROUND(I215*H215,2)</f>
        <v>0</v>
      </c>
      <c r="K215" s="219"/>
      <c r="L215" s="44"/>
      <c r="M215" s="220" t="s">
        <v>1</v>
      </c>
      <c r="N215" s="221" t="s">
        <v>40</v>
      </c>
      <c r="O215" s="91"/>
      <c r="P215" s="222">
        <f>O215*H215</f>
        <v>0</v>
      </c>
      <c r="Q215" s="222">
        <v>0</v>
      </c>
      <c r="R215" s="222">
        <f>Q215*H215</f>
        <v>0</v>
      </c>
      <c r="S215" s="222">
        <v>0.00167</v>
      </c>
      <c r="T215" s="223">
        <f>S215*H215</f>
        <v>0.14754784000000001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4" t="s">
        <v>239</v>
      </c>
      <c r="AT215" s="224" t="s">
        <v>119</v>
      </c>
      <c r="AU215" s="224" t="s">
        <v>82</v>
      </c>
      <c r="AY215" s="17" t="s">
        <v>116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7" t="s">
        <v>80</v>
      </c>
      <c r="BK215" s="225">
        <f>ROUND(I215*H215,2)</f>
        <v>0</v>
      </c>
      <c r="BL215" s="17" t="s">
        <v>239</v>
      </c>
      <c r="BM215" s="224" t="s">
        <v>243</v>
      </c>
    </row>
    <row r="216" s="2" customFormat="1">
      <c r="A216" s="38"/>
      <c r="B216" s="39"/>
      <c r="C216" s="40"/>
      <c r="D216" s="226" t="s">
        <v>125</v>
      </c>
      <c r="E216" s="40"/>
      <c r="F216" s="227" t="s">
        <v>244</v>
      </c>
      <c r="G216" s="40"/>
      <c r="H216" s="40"/>
      <c r="I216" s="228"/>
      <c r="J216" s="40"/>
      <c r="K216" s="40"/>
      <c r="L216" s="44"/>
      <c r="M216" s="229"/>
      <c r="N216" s="230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125</v>
      </c>
      <c r="AU216" s="17" t="s">
        <v>82</v>
      </c>
    </row>
    <row r="217" s="14" customFormat="1">
      <c r="A217" s="14"/>
      <c r="B217" s="241"/>
      <c r="C217" s="242"/>
      <c r="D217" s="226" t="s">
        <v>127</v>
      </c>
      <c r="E217" s="243" t="s">
        <v>1</v>
      </c>
      <c r="F217" s="244" t="s">
        <v>245</v>
      </c>
      <c r="G217" s="242"/>
      <c r="H217" s="245">
        <v>14.720000000000001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1" t="s">
        <v>127</v>
      </c>
      <c r="AU217" s="251" t="s">
        <v>82</v>
      </c>
      <c r="AV217" s="14" t="s">
        <v>82</v>
      </c>
      <c r="AW217" s="14" t="s">
        <v>32</v>
      </c>
      <c r="AX217" s="14" t="s">
        <v>75</v>
      </c>
      <c r="AY217" s="251" t="s">
        <v>116</v>
      </c>
    </row>
    <row r="218" s="14" customFormat="1">
      <c r="A218" s="14"/>
      <c r="B218" s="241"/>
      <c r="C218" s="242"/>
      <c r="D218" s="226" t="s">
        <v>127</v>
      </c>
      <c r="E218" s="243" t="s">
        <v>1</v>
      </c>
      <c r="F218" s="244" t="s">
        <v>246</v>
      </c>
      <c r="G218" s="242"/>
      <c r="H218" s="245">
        <v>73.632000000000005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1" t="s">
        <v>127</v>
      </c>
      <c r="AU218" s="251" t="s">
        <v>82</v>
      </c>
      <c r="AV218" s="14" t="s">
        <v>82</v>
      </c>
      <c r="AW218" s="14" t="s">
        <v>32</v>
      </c>
      <c r="AX218" s="14" t="s">
        <v>75</v>
      </c>
      <c r="AY218" s="251" t="s">
        <v>116</v>
      </c>
    </row>
    <row r="219" s="15" customFormat="1">
      <c r="A219" s="15"/>
      <c r="B219" s="252"/>
      <c r="C219" s="253"/>
      <c r="D219" s="226" t="s">
        <v>127</v>
      </c>
      <c r="E219" s="254" t="s">
        <v>1</v>
      </c>
      <c r="F219" s="255" t="s">
        <v>137</v>
      </c>
      <c r="G219" s="253"/>
      <c r="H219" s="256">
        <v>88.352000000000004</v>
      </c>
      <c r="I219" s="257"/>
      <c r="J219" s="253"/>
      <c r="K219" s="253"/>
      <c r="L219" s="258"/>
      <c r="M219" s="259"/>
      <c r="N219" s="260"/>
      <c r="O219" s="260"/>
      <c r="P219" s="260"/>
      <c r="Q219" s="260"/>
      <c r="R219" s="260"/>
      <c r="S219" s="260"/>
      <c r="T219" s="261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2" t="s">
        <v>127</v>
      </c>
      <c r="AU219" s="262" t="s">
        <v>82</v>
      </c>
      <c r="AV219" s="15" t="s">
        <v>123</v>
      </c>
      <c r="AW219" s="15" t="s">
        <v>32</v>
      </c>
      <c r="AX219" s="15" t="s">
        <v>80</v>
      </c>
      <c r="AY219" s="262" t="s">
        <v>116</v>
      </c>
    </row>
    <row r="220" s="2" customFormat="1" ht="24.15" customHeight="1">
      <c r="A220" s="38"/>
      <c r="B220" s="39"/>
      <c r="C220" s="212" t="s">
        <v>247</v>
      </c>
      <c r="D220" s="212" t="s">
        <v>119</v>
      </c>
      <c r="E220" s="213" t="s">
        <v>248</v>
      </c>
      <c r="F220" s="214" t="s">
        <v>249</v>
      </c>
      <c r="G220" s="215" t="s">
        <v>242</v>
      </c>
      <c r="H220" s="216">
        <v>88.352000000000004</v>
      </c>
      <c r="I220" s="217"/>
      <c r="J220" s="218">
        <f>ROUND(I220*H220,2)</f>
        <v>0</v>
      </c>
      <c r="K220" s="219"/>
      <c r="L220" s="44"/>
      <c r="M220" s="220" t="s">
        <v>1</v>
      </c>
      <c r="N220" s="221" t="s">
        <v>40</v>
      </c>
      <c r="O220" s="91"/>
      <c r="P220" s="222">
        <f>O220*H220</f>
        <v>0</v>
      </c>
      <c r="Q220" s="222">
        <v>0.0035799999999999998</v>
      </c>
      <c r="R220" s="222">
        <f>Q220*H220</f>
        <v>0.31630016</v>
      </c>
      <c r="S220" s="222">
        <v>0</v>
      </c>
      <c r="T220" s="223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4" t="s">
        <v>239</v>
      </c>
      <c r="AT220" s="224" t="s">
        <v>119</v>
      </c>
      <c r="AU220" s="224" t="s">
        <v>82</v>
      </c>
      <c r="AY220" s="17" t="s">
        <v>116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7" t="s">
        <v>80</v>
      </c>
      <c r="BK220" s="225">
        <f>ROUND(I220*H220,2)</f>
        <v>0</v>
      </c>
      <c r="BL220" s="17" t="s">
        <v>239</v>
      </c>
      <c r="BM220" s="224" t="s">
        <v>250</v>
      </c>
    </row>
    <row r="221" s="2" customFormat="1">
      <c r="A221" s="38"/>
      <c r="B221" s="39"/>
      <c r="C221" s="40"/>
      <c r="D221" s="226" t="s">
        <v>125</v>
      </c>
      <c r="E221" s="40"/>
      <c r="F221" s="227" t="s">
        <v>251</v>
      </c>
      <c r="G221" s="40"/>
      <c r="H221" s="40"/>
      <c r="I221" s="228"/>
      <c r="J221" s="40"/>
      <c r="K221" s="40"/>
      <c r="L221" s="44"/>
      <c r="M221" s="229"/>
      <c r="N221" s="230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125</v>
      </c>
      <c r="AU221" s="17" t="s">
        <v>82</v>
      </c>
    </row>
    <row r="222" s="14" customFormat="1">
      <c r="A222" s="14"/>
      <c r="B222" s="241"/>
      <c r="C222" s="242"/>
      <c r="D222" s="226" t="s">
        <v>127</v>
      </c>
      <c r="E222" s="243" t="s">
        <v>1</v>
      </c>
      <c r="F222" s="244" t="s">
        <v>252</v>
      </c>
      <c r="G222" s="242"/>
      <c r="H222" s="245">
        <v>14.720000000000001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1" t="s">
        <v>127</v>
      </c>
      <c r="AU222" s="251" t="s">
        <v>82</v>
      </c>
      <c r="AV222" s="14" t="s">
        <v>82</v>
      </c>
      <c r="AW222" s="14" t="s">
        <v>32</v>
      </c>
      <c r="AX222" s="14" t="s">
        <v>75</v>
      </c>
      <c r="AY222" s="251" t="s">
        <v>116</v>
      </c>
    </row>
    <row r="223" s="14" customFormat="1">
      <c r="A223" s="14"/>
      <c r="B223" s="241"/>
      <c r="C223" s="242"/>
      <c r="D223" s="226" t="s">
        <v>127</v>
      </c>
      <c r="E223" s="243" t="s">
        <v>1</v>
      </c>
      <c r="F223" s="244" t="s">
        <v>253</v>
      </c>
      <c r="G223" s="242"/>
      <c r="H223" s="245">
        <v>73.632000000000005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1" t="s">
        <v>127</v>
      </c>
      <c r="AU223" s="251" t="s">
        <v>82</v>
      </c>
      <c r="AV223" s="14" t="s">
        <v>82</v>
      </c>
      <c r="AW223" s="14" t="s">
        <v>32</v>
      </c>
      <c r="AX223" s="14" t="s">
        <v>75</v>
      </c>
      <c r="AY223" s="251" t="s">
        <v>116</v>
      </c>
    </row>
    <row r="224" s="15" customFormat="1">
      <c r="A224" s="15"/>
      <c r="B224" s="252"/>
      <c r="C224" s="253"/>
      <c r="D224" s="226" t="s">
        <v>127</v>
      </c>
      <c r="E224" s="254" t="s">
        <v>1</v>
      </c>
      <c r="F224" s="255" t="s">
        <v>137</v>
      </c>
      <c r="G224" s="253"/>
      <c r="H224" s="256">
        <v>88.352000000000004</v>
      </c>
      <c r="I224" s="257"/>
      <c r="J224" s="253"/>
      <c r="K224" s="253"/>
      <c r="L224" s="258"/>
      <c r="M224" s="259"/>
      <c r="N224" s="260"/>
      <c r="O224" s="260"/>
      <c r="P224" s="260"/>
      <c r="Q224" s="260"/>
      <c r="R224" s="260"/>
      <c r="S224" s="260"/>
      <c r="T224" s="261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2" t="s">
        <v>127</v>
      </c>
      <c r="AU224" s="262" t="s">
        <v>82</v>
      </c>
      <c r="AV224" s="15" t="s">
        <v>123</v>
      </c>
      <c r="AW224" s="15" t="s">
        <v>32</v>
      </c>
      <c r="AX224" s="15" t="s">
        <v>80</v>
      </c>
      <c r="AY224" s="262" t="s">
        <v>116</v>
      </c>
    </row>
    <row r="225" s="2" customFormat="1" ht="24.15" customHeight="1">
      <c r="A225" s="38"/>
      <c r="B225" s="39"/>
      <c r="C225" s="212" t="s">
        <v>254</v>
      </c>
      <c r="D225" s="212" t="s">
        <v>119</v>
      </c>
      <c r="E225" s="213" t="s">
        <v>255</v>
      </c>
      <c r="F225" s="214" t="s">
        <v>256</v>
      </c>
      <c r="G225" s="215" t="s">
        <v>257</v>
      </c>
      <c r="H225" s="263"/>
      <c r="I225" s="217"/>
      <c r="J225" s="218">
        <f>ROUND(I225*H225,2)</f>
        <v>0</v>
      </c>
      <c r="K225" s="219"/>
      <c r="L225" s="44"/>
      <c r="M225" s="220" t="s">
        <v>1</v>
      </c>
      <c r="N225" s="221" t="s">
        <v>40</v>
      </c>
      <c r="O225" s="91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4" t="s">
        <v>239</v>
      </c>
      <c r="AT225" s="224" t="s">
        <v>119</v>
      </c>
      <c r="AU225" s="224" t="s">
        <v>82</v>
      </c>
      <c r="AY225" s="17" t="s">
        <v>116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7" t="s">
        <v>80</v>
      </c>
      <c r="BK225" s="225">
        <f>ROUND(I225*H225,2)</f>
        <v>0</v>
      </c>
      <c r="BL225" s="17" t="s">
        <v>239</v>
      </c>
      <c r="BM225" s="224" t="s">
        <v>258</v>
      </c>
    </row>
    <row r="226" s="2" customFormat="1">
      <c r="A226" s="38"/>
      <c r="B226" s="39"/>
      <c r="C226" s="40"/>
      <c r="D226" s="226" t="s">
        <v>125</v>
      </c>
      <c r="E226" s="40"/>
      <c r="F226" s="227" t="s">
        <v>259</v>
      </c>
      <c r="G226" s="40"/>
      <c r="H226" s="40"/>
      <c r="I226" s="228"/>
      <c r="J226" s="40"/>
      <c r="K226" s="40"/>
      <c r="L226" s="44"/>
      <c r="M226" s="229"/>
      <c r="N226" s="230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125</v>
      </c>
      <c r="AU226" s="17" t="s">
        <v>82</v>
      </c>
    </row>
    <row r="227" s="12" customFormat="1" ht="22.8" customHeight="1">
      <c r="A227" s="12"/>
      <c r="B227" s="196"/>
      <c r="C227" s="197"/>
      <c r="D227" s="198" t="s">
        <v>74</v>
      </c>
      <c r="E227" s="210" t="s">
        <v>260</v>
      </c>
      <c r="F227" s="210" t="s">
        <v>261</v>
      </c>
      <c r="G227" s="197"/>
      <c r="H227" s="197"/>
      <c r="I227" s="200"/>
      <c r="J227" s="211">
        <f>BK227</f>
        <v>0</v>
      </c>
      <c r="K227" s="197"/>
      <c r="L227" s="202"/>
      <c r="M227" s="203"/>
      <c r="N227" s="204"/>
      <c r="O227" s="204"/>
      <c r="P227" s="205">
        <f>SUM(P228:P288)</f>
        <v>0</v>
      </c>
      <c r="Q227" s="204"/>
      <c r="R227" s="205">
        <f>SUM(R228:R288)</f>
        <v>3.6735147000000001</v>
      </c>
      <c r="S227" s="204"/>
      <c r="T227" s="206">
        <f>SUM(T228:T288)</f>
        <v>0.378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7" t="s">
        <v>82</v>
      </c>
      <c r="AT227" s="208" t="s">
        <v>74</v>
      </c>
      <c r="AU227" s="208" t="s">
        <v>80</v>
      </c>
      <c r="AY227" s="207" t="s">
        <v>116</v>
      </c>
      <c r="BK227" s="209">
        <f>SUM(BK228:BK288)</f>
        <v>0</v>
      </c>
    </row>
    <row r="228" s="2" customFormat="1" ht="33" customHeight="1">
      <c r="A228" s="38"/>
      <c r="B228" s="39"/>
      <c r="C228" s="212" t="s">
        <v>262</v>
      </c>
      <c r="D228" s="212" t="s">
        <v>119</v>
      </c>
      <c r="E228" s="213" t="s">
        <v>263</v>
      </c>
      <c r="F228" s="214" t="s">
        <v>264</v>
      </c>
      <c r="G228" s="215" t="s">
        <v>265</v>
      </c>
      <c r="H228" s="216">
        <v>48</v>
      </c>
      <c r="I228" s="217"/>
      <c r="J228" s="218">
        <f>ROUND(I228*H228,2)</f>
        <v>0</v>
      </c>
      <c r="K228" s="219"/>
      <c r="L228" s="44"/>
      <c r="M228" s="220" t="s">
        <v>1</v>
      </c>
      <c r="N228" s="221" t="s">
        <v>40</v>
      </c>
      <c r="O228" s="91"/>
      <c r="P228" s="222">
        <f>O228*H228</f>
        <v>0</v>
      </c>
      <c r="Q228" s="222">
        <v>0</v>
      </c>
      <c r="R228" s="222">
        <f>Q228*H228</f>
        <v>0</v>
      </c>
      <c r="S228" s="222">
        <v>0.0050000000000000001</v>
      </c>
      <c r="T228" s="223">
        <f>S228*H228</f>
        <v>0.23999999999999999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4" t="s">
        <v>239</v>
      </c>
      <c r="AT228" s="224" t="s">
        <v>119</v>
      </c>
      <c r="AU228" s="224" t="s">
        <v>82</v>
      </c>
      <c r="AY228" s="17" t="s">
        <v>116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7" t="s">
        <v>80</v>
      </c>
      <c r="BK228" s="225">
        <f>ROUND(I228*H228,2)</f>
        <v>0</v>
      </c>
      <c r="BL228" s="17" t="s">
        <v>239</v>
      </c>
      <c r="BM228" s="224" t="s">
        <v>266</v>
      </c>
    </row>
    <row r="229" s="2" customFormat="1">
      <c r="A229" s="38"/>
      <c r="B229" s="39"/>
      <c r="C229" s="40"/>
      <c r="D229" s="226" t="s">
        <v>125</v>
      </c>
      <c r="E229" s="40"/>
      <c r="F229" s="227" t="s">
        <v>267</v>
      </c>
      <c r="G229" s="40"/>
      <c r="H229" s="40"/>
      <c r="I229" s="228"/>
      <c r="J229" s="40"/>
      <c r="K229" s="40"/>
      <c r="L229" s="44"/>
      <c r="M229" s="229"/>
      <c r="N229" s="230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125</v>
      </c>
      <c r="AU229" s="17" t="s">
        <v>82</v>
      </c>
    </row>
    <row r="230" s="14" customFormat="1">
      <c r="A230" s="14"/>
      <c r="B230" s="241"/>
      <c r="C230" s="242"/>
      <c r="D230" s="226" t="s">
        <v>127</v>
      </c>
      <c r="E230" s="243" t="s">
        <v>1</v>
      </c>
      <c r="F230" s="244" t="s">
        <v>268</v>
      </c>
      <c r="G230" s="242"/>
      <c r="H230" s="245">
        <v>48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1" t="s">
        <v>127</v>
      </c>
      <c r="AU230" s="251" t="s">
        <v>82</v>
      </c>
      <c r="AV230" s="14" t="s">
        <v>82</v>
      </c>
      <c r="AW230" s="14" t="s">
        <v>32</v>
      </c>
      <c r="AX230" s="14" t="s">
        <v>75</v>
      </c>
      <c r="AY230" s="251" t="s">
        <v>116</v>
      </c>
    </row>
    <row r="231" s="15" customFormat="1">
      <c r="A231" s="15"/>
      <c r="B231" s="252"/>
      <c r="C231" s="253"/>
      <c r="D231" s="226" t="s">
        <v>127</v>
      </c>
      <c r="E231" s="254" t="s">
        <v>1</v>
      </c>
      <c r="F231" s="255" t="s">
        <v>137</v>
      </c>
      <c r="G231" s="253"/>
      <c r="H231" s="256">
        <v>48</v>
      </c>
      <c r="I231" s="257"/>
      <c r="J231" s="253"/>
      <c r="K231" s="253"/>
      <c r="L231" s="258"/>
      <c r="M231" s="259"/>
      <c r="N231" s="260"/>
      <c r="O231" s="260"/>
      <c r="P231" s="260"/>
      <c r="Q231" s="260"/>
      <c r="R231" s="260"/>
      <c r="S231" s="260"/>
      <c r="T231" s="261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2" t="s">
        <v>127</v>
      </c>
      <c r="AU231" s="262" t="s">
        <v>82</v>
      </c>
      <c r="AV231" s="15" t="s">
        <v>123</v>
      </c>
      <c r="AW231" s="15" t="s">
        <v>32</v>
      </c>
      <c r="AX231" s="15" t="s">
        <v>80</v>
      </c>
      <c r="AY231" s="262" t="s">
        <v>116</v>
      </c>
    </row>
    <row r="232" s="2" customFormat="1" ht="33" customHeight="1">
      <c r="A232" s="38"/>
      <c r="B232" s="39"/>
      <c r="C232" s="212" t="s">
        <v>269</v>
      </c>
      <c r="D232" s="212" t="s">
        <v>119</v>
      </c>
      <c r="E232" s="213" t="s">
        <v>270</v>
      </c>
      <c r="F232" s="214" t="s">
        <v>271</v>
      </c>
      <c r="G232" s="215" t="s">
        <v>265</v>
      </c>
      <c r="H232" s="216">
        <v>8</v>
      </c>
      <c r="I232" s="217"/>
      <c r="J232" s="218">
        <f>ROUND(I232*H232,2)</f>
        <v>0</v>
      </c>
      <c r="K232" s="219"/>
      <c r="L232" s="44"/>
      <c r="M232" s="220" t="s">
        <v>1</v>
      </c>
      <c r="N232" s="221" t="s">
        <v>40</v>
      </c>
      <c r="O232" s="91"/>
      <c r="P232" s="222">
        <f>O232*H232</f>
        <v>0</v>
      </c>
      <c r="Q232" s="222">
        <v>0</v>
      </c>
      <c r="R232" s="222">
        <f>Q232*H232</f>
        <v>0</v>
      </c>
      <c r="S232" s="222">
        <v>0.0070000000000000001</v>
      </c>
      <c r="T232" s="223">
        <f>S232*H232</f>
        <v>0.056000000000000001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4" t="s">
        <v>239</v>
      </c>
      <c r="AT232" s="224" t="s">
        <v>119</v>
      </c>
      <c r="AU232" s="224" t="s">
        <v>82</v>
      </c>
      <c r="AY232" s="17" t="s">
        <v>116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7" t="s">
        <v>80</v>
      </c>
      <c r="BK232" s="225">
        <f>ROUND(I232*H232,2)</f>
        <v>0</v>
      </c>
      <c r="BL232" s="17" t="s">
        <v>239</v>
      </c>
      <c r="BM232" s="224" t="s">
        <v>272</v>
      </c>
    </row>
    <row r="233" s="2" customFormat="1">
      <c r="A233" s="38"/>
      <c r="B233" s="39"/>
      <c r="C233" s="40"/>
      <c r="D233" s="226" t="s">
        <v>125</v>
      </c>
      <c r="E233" s="40"/>
      <c r="F233" s="227" t="s">
        <v>273</v>
      </c>
      <c r="G233" s="40"/>
      <c r="H233" s="40"/>
      <c r="I233" s="228"/>
      <c r="J233" s="40"/>
      <c r="K233" s="40"/>
      <c r="L233" s="44"/>
      <c r="M233" s="229"/>
      <c r="N233" s="230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125</v>
      </c>
      <c r="AU233" s="17" t="s">
        <v>82</v>
      </c>
    </row>
    <row r="234" s="14" customFormat="1">
      <c r="A234" s="14"/>
      <c r="B234" s="241"/>
      <c r="C234" s="242"/>
      <c r="D234" s="226" t="s">
        <v>127</v>
      </c>
      <c r="E234" s="243" t="s">
        <v>1</v>
      </c>
      <c r="F234" s="244" t="s">
        <v>274</v>
      </c>
      <c r="G234" s="242"/>
      <c r="H234" s="245">
        <v>8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1" t="s">
        <v>127</v>
      </c>
      <c r="AU234" s="251" t="s">
        <v>82</v>
      </c>
      <c r="AV234" s="14" t="s">
        <v>82</v>
      </c>
      <c r="AW234" s="14" t="s">
        <v>32</v>
      </c>
      <c r="AX234" s="14" t="s">
        <v>75</v>
      </c>
      <c r="AY234" s="251" t="s">
        <v>116</v>
      </c>
    </row>
    <row r="235" s="15" customFormat="1">
      <c r="A235" s="15"/>
      <c r="B235" s="252"/>
      <c r="C235" s="253"/>
      <c r="D235" s="226" t="s">
        <v>127</v>
      </c>
      <c r="E235" s="254" t="s">
        <v>1</v>
      </c>
      <c r="F235" s="255" t="s">
        <v>137</v>
      </c>
      <c r="G235" s="253"/>
      <c r="H235" s="256">
        <v>8</v>
      </c>
      <c r="I235" s="257"/>
      <c r="J235" s="253"/>
      <c r="K235" s="253"/>
      <c r="L235" s="258"/>
      <c r="M235" s="259"/>
      <c r="N235" s="260"/>
      <c r="O235" s="260"/>
      <c r="P235" s="260"/>
      <c r="Q235" s="260"/>
      <c r="R235" s="260"/>
      <c r="S235" s="260"/>
      <c r="T235" s="261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2" t="s">
        <v>127</v>
      </c>
      <c r="AU235" s="262" t="s">
        <v>82</v>
      </c>
      <c r="AV235" s="15" t="s">
        <v>123</v>
      </c>
      <c r="AW235" s="15" t="s">
        <v>32</v>
      </c>
      <c r="AX235" s="15" t="s">
        <v>80</v>
      </c>
      <c r="AY235" s="262" t="s">
        <v>116</v>
      </c>
    </row>
    <row r="236" s="2" customFormat="1" ht="33" customHeight="1">
      <c r="A236" s="38"/>
      <c r="B236" s="39"/>
      <c r="C236" s="212" t="s">
        <v>7</v>
      </c>
      <c r="D236" s="212" t="s">
        <v>119</v>
      </c>
      <c r="E236" s="213" t="s">
        <v>275</v>
      </c>
      <c r="F236" s="214" t="s">
        <v>276</v>
      </c>
      <c r="G236" s="215" t="s">
        <v>122</v>
      </c>
      <c r="H236" s="216">
        <v>160.62000000000001</v>
      </c>
      <c r="I236" s="217"/>
      <c r="J236" s="218">
        <f>ROUND(I236*H236,2)</f>
        <v>0</v>
      </c>
      <c r="K236" s="219"/>
      <c r="L236" s="44"/>
      <c r="M236" s="220" t="s">
        <v>1</v>
      </c>
      <c r="N236" s="221" t="s">
        <v>40</v>
      </c>
      <c r="O236" s="91"/>
      <c r="P236" s="222">
        <f>O236*H236</f>
        <v>0</v>
      </c>
      <c r="Q236" s="222">
        <v>0.00027999999999999998</v>
      </c>
      <c r="R236" s="222">
        <f>Q236*H236</f>
        <v>0.044973599999999996</v>
      </c>
      <c r="S236" s="222">
        <v>0</v>
      </c>
      <c r="T236" s="223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4" t="s">
        <v>239</v>
      </c>
      <c r="AT236" s="224" t="s">
        <v>119</v>
      </c>
      <c r="AU236" s="224" t="s">
        <v>82</v>
      </c>
      <c r="AY236" s="17" t="s">
        <v>116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7" t="s">
        <v>80</v>
      </c>
      <c r="BK236" s="225">
        <f>ROUND(I236*H236,2)</f>
        <v>0</v>
      </c>
      <c r="BL236" s="17" t="s">
        <v>239</v>
      </c>
      <c r="BM236" s="224" t="s">
        <v>277</v>
      </c>
    </row>
    <row r="237" s="2" customFormat="1">
      <c r="A237" s="38"/>
      <c r="B237" s="39"/>
      <c r="C237" s="40"/>
      <c r="D237" s="226" t="s">
        <v>125</v>
      </c>
      <c r="E237" s="40"/>
      <c r="F237" s="227" t="s">
        <v>278</v>
      </c>
      <c r="G237" s="40"/>
      <c r="H237" s="40"/>
      <c r="I237" s="228"/>
      <c r="J237" s="40"/>
      <c r="K237" s="40"/>
      <c r="L237" s="44"/>
      <c r="M237" s="229"/>
      <c r="N237" s="230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125</v>
      </c>
      <c r="AU237" s="17" t="s">
        <v>82</v>
      </c>
    </row>
    <row r="238" s="14" customFormat="1">
      <c r="A238" s="14"/>
      <c r="B238" s="241"/>
      <c r="C238" s="242"/>
      <c r="D238" s="226" t="s">
        <v>127</v>
      </c>
      <c r="E238" s="243" t="s">
        <v>1</v>
      </c>
      <c r="F238" s="244" t="s">
        <v>190</v>
      </c>
      <c r="G238" s="242"/>
      <c r="H238" s="245">
        <v>153.12000000000001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1" t="s">
        <v>127</v>
      </c>
      <c r="AU238" s="251" t="s">
        <v>82</v>
      </c>
      <c r="AV238" s="14" t="s">
        <v>82</v>
      </c>
      <c r="AW238" s="14" t="s">
        <v>32</v>
      </c>
      <c r="AX238" s="14" t="s">
        <v>75</v>
      </c>
      <c r="AY238" s="251" t="s">
        <v>116</v>
      </c>
    </row>
    <row r="239" s="14" customFormat="1">
      <c r="A239" s="14"/>
      <c r="B239" s="241"/>
      <c r="C239" s="242"/>
      <c r="D239" s="226" t="s">
        <v>127</v>
      </c>
      <c r="E239" s="243" t="s">
        <v>1</v>
      </c>
      <c r="F239" s="244" t="s">
        <v>191</v>
      </c>
      <c r="G239" s="242"/>
      <c r="H239" s="245">
        <v>7.5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1" t="s">
        <v>127</v>
      </c>
      <c r="AU239" s="251" t="s">
        <v>82</v>
      </c>
      <c r="AV239" s="14" t="s">
        <v>82</v>
      </c>
      <c r="AW239" s="14" t="s">
        <v>32</v>
      </c>
      <c r="AX239" s="14" t="s">
        <v>75</v>
      </c>
      <c r="AY239" s="251" t="s">
        <v>116</v>
      </c>
    </row>
    <row r="240" s="15" customFormat="1">
      <c r="A240" s="15"/>
      <c r="B240" s="252"/>
      <c r="C240" s="253"/>
      <c r="D240" s="226" t="s">
        <v>127</v>
      </c>
      <c r="E240" s="254" t="s">
        <v>1</v>
      </c>
      <c r="F240" s="255" t="s">
        <v>137</v>
      </c>
      <c r="G240" s="253"/>
      <c r="H240" s="256">
        <v>160.62000000000001</v>
      </c>
      <c r="I240" s="257"/>
      <c r="J240" s="253"/>
      <c r="K240" s="253"/>
      <c r="L240" s="258"/>
      <c r="M240" s="259"/>
      <c r="N240" s="260"/>
      <c r="O240" s="260"/>
      <c r="P240" s="260"/>
      <c r="Q240" s="260"/>
      <c r="R240" s="260"/>
      <c r="S240" s="260"/>
      <c r="T240" s="261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2" t="s">
        <v>127</v>
      </c>
      <c r="AU240" s="262" t="s">
        <v>82</v>
      </c>
      <c r="AV240" s="15" t="s">
        <v>123</v>
      </c>
      <c r="AW240" s="15" t="s">
        <v>32</v>
      </c>
      <c r="AX240" s="15" t="s">
        <v>80</v>
      </c>
      <c r="AY240" s="262" t="s">
        <v>116</v>
      </c>
    </row>
    <row r="241" s="2" customFormat="1" ht="55.5" customHeight="1">
      <c r="A241" s="38"/>
      <c r="B241" s="39"/>
      <c r="C241" s="264" t="s">
        <v>279</v>
      </c>
      <c r="D241" s="264" t="s">
        <v>280</v>
      </c>
      <c r="E241" s="265" t="s">
        <v>281</v>
      </c>
      <c r="F241" s="266" t="s">
        <v>282</v>
      </c>
      <c r="G241" s="267" t="s">
        <v>283</v>
      </c>
      <c r="H241" s="268">
        <v>48</v>
      </c>
      <c r="I241" s="269"/>
      <c r="J241" s="270">
        <f>ROUND(I241*H241,2)</f>
        <v>0</v>
      </c>
      <c r="K241" s="271"/>
      <c r="L241" s="272"/>
      <c r="M241" s="273" t="s">
        <v>1</v>
      </c>
      <c r="N241" s="274" t="s">
        <v>40</v>
      </c>
      <c r="O241" s="91"/>
      <c r="P241" s="222">
        <f>O241*H241</f>
        <v>0</v>
      </c>
      <c r="Q241" s="222">
        <v>0.053999999999999999</v>
      </c>
      <c r="R241" s="222">
        <f>Q241*H241</f>
        <v>2.5920000000000001</v>
      </c>
      <c r="S241" s="222">
        <v>0</v>
      </c>
      <c r="T241" s="223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4" t="s">
        <v>284</v>
      </c>
      <c r="AT241" s="224" t="s">
        <v>280</v>
      </c>
      <c r="AU241" s="224" t="s">
        <v>82</v>
      </c>
      <c r="AY241" s="17" t="s">
        <v>116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7" t="s">
        <v>80</v>
      </c>
      <c r="BK241" s="225">
        <f>ROUND(I241*H241,2)</f>
        <v>0</v>
      </c>
      <c r="BL241" s="17" t="s">
        <v>239</v>
      </c>
      <c r="BM241" s="224" t="s">
        <v>285</v>
      </c>
    </row>
    <row r="242" s="2" customFormat="1">
      <c r="A242" s="38"/>
      <c r="B242" s="39"/>
      <c r="C242" s="40"/>
      <c r="D242" s="226" t="s">
        <v>125</v>
      </c>
      <c r="E242" s="40"/>
      <c r="F242" s="227" t="s">
        <v>286</v>
      </c>
      <c r="G242" s="40"/>
      <c r="H242" s="40"/>
      <c r="I242" s="228"/>
      <c r="J242" s="40"/>
      <c r="K242" s="40"/>
      <c r="L242" s="44"/>
      <c r="M242" s="229"/>
      <c r="N242" s="230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125</v>
      </c>
      <c r="AU242" s="17" t="s">
        <v>82</v>
      </c>
    </row>
    <row r="243" s="13" customFormat="1">
      <c r="A243" s="13"/>
      <c r="B243" s="231"/>
      <c r="C243" s="232"/>
      <c r="D243" s="226" t="s">
        <v>127</v>
      </c>
      <c r="E243" s="233" t="s">
        <v>1</v>
      </c>
      <c r="F243" s="234" t="s">
        <v>287</v>
      </c>
      <c r="G243" s="232"/>
      <c r="H243" s="233" t="s">
        <v>1</v>
      </c>
      <c r="I243" s="235"/>
      <c r="J243" s="232"/>
      <c r="K243" s="232"/>
      <c r="L243" s="236"/>
      <c r="M243" s="237"/>
      <c r="N243" s="238"/>
      <c r="O243" s="238"/>
      <c r="P243" s="238"/>
      <c r="Q243" s="238"/>
      <c r="R243" s="238"/>
      <c r="S243" s="238"/>
      <c r="T243" s="23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0" t="s">
        <v>127</v>
      </c>
      <c r="AU243" s="240" t="s">
        <v>82</v>
      </c>
      <c r="AV243" s="13" t="s">
        <v>80</v>
      </c>
      <c r="AW243" s="13" t="s">
        <v>32</v>
      </c>
      <c r="AX243" s="13" t="s">
        <v>75</v>
      </c>
      <c r="AY243" s="240" t="s">
        <v>116</v>
      </c>
    </row>
    <row r="244" s="13" customFormat="1">
      <c r="A244" s="13"/>
      <c r="B244" s="231"/>
      <c r="C244" s="232"/>
      <c r="D244" s="226" t="s">
        <v>127</v>
      </c>
      <c r="E244" s="233" t="s">
        <v>1</v>
      </c>
      <c r="F244" s="234" t="s">
        <v>288</v>
      </c>
      <c r="G244" s="232"/>
      <c r="H244" s="233" t="s">
        <v>1</v>
      </c>
      <c r="I244" s="235"/>
      <c r="J244" s="232"/>
      <c r="K244" s="232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127</v>
      </c>
      <c r="AU244" s="240" t="s">
        <v>82</v>
      </c>
      <c r="AV244" s="13" t="s">
        <v>80</v>
      </c>
      <c r="AW244" s="13" t="s">
        <v>32</v>
      </c>
      <c r="AX244" s="13" t="s">
        <v>75</v>
      </c>
      <c r="AY244" s="240" t="s">
        <v>116</v>
      </c>
    </row>
    <row r="245" s="14" customFormat="1">
      <c r="A245" s="14"/>
      <c r="B245" s="241"/>
      <c r="C245" s="242"/>
      <c r="D245" s="226" t="s">
        <v>127</v>
      </c>
      <c r="E245" s="243" t="s">
        <v>1</v>
      </c>
      <c r="F245" s="244" t="s">
        <v>289</v>
      </c>
      <c r="G245" s="242"/>
      <c r="H245" s="245">
        <v>48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1" t="s">
        <v>127</v>
      </c>
      <c r="AU245" s="251" t="s">
        <v>82</v>
      </c>
      <c r="AV245" s="14" t="s">
        <v>82</v>
      </c>
      <c r="AW245" s="14" t="s">
        <v>32</v>
      </c>
      <c r="AX245" s="14" t="s">
        <v>80</v>
      </c>
      <c r="AY245" s="251" t="s">
        <v>116</v>
      </c>
    </row>
    <row r="246" s="2" customFormat="1" ht="55.5" customHeight="1">
      <c r="A246" s="38"/>
      <c r="B246" s="39"/>
      <c r="C246" s="264" t="s">
        <v>290</v>
      </c>
      <c r="D246" s="264" t="s">
        <v>280</v>
      </c>
      <c r="E246" s="265" t="s">
        <v>291</v>
      </c>
      <c r="F246" s="266" t="s">
        <v>292</v>
      </c>
      <c r="G246" s="267" t="s">
        <v>283</v>
      </c>
      <c r="H246" s="268">
        <v>2</v>
      </c>
      <c r="I246" s="269"/>
      <c r="J246" s="270">
        <f>ROUND(I246*H246,2)</f>
        <v>0</v>
      </c>
      <c r="K246" s="271"/>
      <c r="L246" s="272"/>
      <c r="M246" s="273" t="s">
        <v>1</v>
      </c>
      <c r="N246" s="274" t="s">
        <v>40</v>
      </c>
      <c r="O246" s="91"/>
      <c r="P246" s="222">
        <f>O246*H246</f>
        <v>0</v>
      </c>
      <c r="Q246" s="222">
        <v>0.066000000000000003</v>
      </c>
      <c r="R246" s="222">
        <f>Q246*H246</f>
        <v>0.13200000000000001</v>
      </c>
      <c r="S246" s="222">
        <v>0</v>
      </c>
      <c r="T246" s="223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4" t="s">
        <v>284</v>
      </c>
      <c r="AT246" s="224" t="s">
        <v>280</v>
      </c>
      <c r="AU246" s="224" t="s">
        <v>82</v>
      </c>
      <c r="AY246" s="17" t="s">
        <v>116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7" t="s">
        <v>80</v>
      </c>
      <c r="BK246" s="225">
        <f>ROUND(I246*H246,2)</f>
        <v>0</v>
      </c>
      <c r="BL246" s="17" t="s">
        <v>239</v>
      </c>
      <c r="BM246" s="224" t="s">
        <v>293</v>
      </c>
    </row>
    <row r="247" s="2" customFormat="1">
      <c r="A247" s="38"/>
      <c r="B247" s="39"/>
      <c r="C247" s="40"/>
      <c r="D247" s="226" t="s">
        <v>125</v>
      </c>
      <c r="E247" s="40"/>
      <c r="F247" s="227" t="s">
        <v>294</v>
      </c>
      <c r="G247" s="40"/>
      <c r="H247" s="40"/>
      <c r="I247" s="228"/>
      <c r="J247" s="40"/>
      <c r="K247" s="40"/>
      <c r="L247" s="44"/>
      <c r="M247" s="229"/>
      <c r="N247" s="230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125</v>
      </c>
      <c r="AU247" s="17" t="s">
        <v>82</v>
      </c>
    </row>
    <row r="248" s="13" customFormat="1">
      <c r="A248" s="13"/>
      <c r="B248" s="231"/>
      <c r="C248" s="232"/>
      <c r="D248" s="226" t="s">
        <v>127</v>
      </c>
      <c r="E248" s="233" t="s">
        <v>1</v>
      </c>
      <c r="F248" s="234" t="s">
        <v>287</v>
      </c>
      <c r="G248" s="232"/>
      <c r="H248" s="233" t="s">
        <v>1</v>
      </c>
      <c r="I248" s="235"/>
      <c r="J248" s="232"/>
      <c r="K248" s="232"/>
      <c r="L248" s="236"/>
      <c r="M248" s="237"/>
      <c r="N248" s="238"/>
      <c r="O248" s="238"/>
      <c r="P248" s="238"/>
      <c r="Q248" s="238"/>
      <c r="R248" s="238"/>
      <c r="S248" s="238"/>
      <c r="T248" s="23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0" t="s">
        <v>127</v>
      </c>
      <c r="AU248" s="240" t="s">
        <v>82</v>
      </c>
      <c r="AV248" s="13" t="s">
        <v>80</v>
      </c>
      <c r="AW248" s="13" t="s">
        <v>32</v>
      </c>
      <c r="AX248" s="13" t="s">
        <v>75</v>
      </c>
      <c r="AY248" s="240" t="s">
        <v>116</v>
      </c>
    </row>
    <row r="249" s="13" customFormat="1">
      <c r="A249" s="13"/>
      <c r="B249" s="231"/>
      <c r="C249" s="232"/>
      <c r="D249" s="226" t="s">
        <v>127</v>
      </c>
      <c r="E249" s="233" t="s">
        <v>1</v>
      </c>
      <c r="F249" s="234" t="s">
        <v>288</v>
      </c>
      <c r="G249" s="232"/>
      <c r="H249" s="233" t="s">
        <v>1</v>
      </c>
      <c r="I249" s="235"/>
      <c r="J249" s="232"/>
      <c r="K249" s="232"/>
      <c r="L249" s="236"/>
      <c r="M249" s="237"/>
      <c r="N249" s="238"/>
      <c r="O249" s="238"/>
      <c r="P249" s="238"/>
      <c r="Q249" s="238"/>
      <c r="R249" s="238"/>
      <c r="S249" s="238"/>
      <c r="T249" s="23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0" t="s">
        <v>127</v>
      </c>
      <c r="AU249" s="240" t="s">
        <v>82</v>
      </c>
      <c r="AV249" s="13" t="s">
        <v>80</v>
      </c>
      <c r="AW249" s="13" t="s">
        <v>32</v>
      </c>
      <c r="AX249" s="13" t="s">
        <v>75</v>
      </c>
      <c r="AY249" s="240" t="s">
        <v>116</v>
      </c>
    </row>
    <row r="250" s="14" customFormat="1">
      <c r="A250" s="14"/>
      <c r="B250" s="241"/>
      <c r="C250" s="242"/>
      <c r="D250" s="226" t="s">
        <v>127</v>
      </c>
      <c r="E250" s="243" t="s">
        <v>1</v>
      </c>
      <c r="F250" s="244" t="s">
        <v>82</v>
      </c>
      <c r="G250" s="242"/>
      <c r="H250" s="245">
        <v>2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1" t="s">
        <v>127</v>
      </c>
      <c r="AU250" s="251" t="s">
        <v>82</v>
      </c>
      <c r="AV250" s="14" t="s">
        <v>82</v>
      </c>
      <c r="AW250" s="14" t="s">
        <v>32</v>
      </c>
      <c r="AX250" s="14" t="s">
        <v>75</v>
      </c>
      <c r="AY250" s="251" t="s">
        <v>116</v>
      </c>
    </row>
    <row r="251" s="15" customFormat="1">
      <c r="A251" s="15"/>
      <c r="B251" s="252"/>
      <c r="C251" s="253"/>
      <c r="D251" s="226" t="s">
        <v>127</v>
      </c>
      <c r="E251" s="254" t="s">
        <v>1</v>
      </c>
      <c r="F251" s="255" t="s">
        <v>137</v>
      </c>
      <c r="G251" s="253"/>
      <c r="H251" s="256">
        <v>2</v>
      </c>
      <c r="I251" s="257"/>
      <c r="J251" s="253"/>
      <c r="K251" s="253"/>
      <c r="L251" s="258"/>
      <c r="M251" s="259"/>
      <c r="N251" s="260"/>
      <c r="O251" s="260"/>
      <c r="P251" s="260"/>
      <c r="Q251" s="260"/>
      <c r="R251" s="260"/>
      <c r="S251" s="260"/>
      <c r="T251" s="261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2" t="s">
        <v>127</v>
      </c>
      <c r="AU251" s="262" t="s">
        <v>82</v>
      </c>
      <c r="AV251" s="15" t="s">
        <v>123</v>
      </c>
      <c r="AW251" s="15" t="s">
        <v>32</v>
      </c>
      <c r="AX251" s="15" t="s">
        <v>80</v>
      </c>
      <c r="AY251" s="262" t="s">
        <v>116</v>
      </c>
    </row>
    <row r="252" s="2" customFormat="1" ht="33" customHeight="1">
      <c r="A252" s="38"/>
      <c r="B252" s="39"/>
      <c r="C252" s="212" t="s">
        <v>295</v>
      </c>
      <c r="D252" s="212" t="s">
        <v>119</v>
      </c>
      <c r="E252" s="213" t="s">
        <v>296</v>
      </c>
      <c r="F252" s="214" t="s">
        <v>297</v>
      </c>
      <c r="G252" s="215" t="s">
        <v>122</v>
      </c>
      <c r="H252" s="216">
        <v>35.189999999999998</v>
      </c>
      <c r="I252" s="217"/>
      <c r="J252" s="218">
        <f>ROUND(I252*H252,2)</f>
        <v>0</v>
      </c>
      <c r="K252" s="219"/>
      <c r="L252" s="44"/>
      <c r="M252" s="220" t="s">
        <v>1</v>
      </c>
      <c r="N252" s="221" t="s">
        <v>40</v>
      </c>
      <c r="O252" s="91"/>
      <c r="P252" s="222">
        <f>O252*H252</f>
        <v>0</v>
      </c>
      <c r="Q252" s="222">
        <v>0.00029</v>
      </c>
      <c r="R252" s="222">
        <f>Q252*H252</f>
        <v>0.0102051</v>
      </c>
      <c r="S252" s="222">
        <v>0</v>
      </c>
      <c r="T252" s="223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4" t="s">
        <v>239</v>
      </c>
      <c r="AT252" s="224" t="s">
        <v>119</v>
      </c>
      <c r="AU252" s="224" t="s">
        <v>82</v>
      </c>
      <c r="AY252" s="17" t="s">
        <v>116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7" t="s">
        <v>80</v>
      </c>
      <c r="BK252" s="225">
        <f>ROUND(I252*H252,2)</f>
        <v>0</v>
      </c>
      <c r="BL252" s="17" t="s">
        <v>239</v>
      </c>
      <c r="BM252" s="224" t="s">
        <v>298</v>
      </c>
    </row>
    <row r="253" s="2" customFormat="1">
      <c r="A253" s="38"/>
      <c r="B253" s="39"/>
      <c r="C253" s="40"/>
      <c r="D253" s="226" t="s">
        <v>125</v>
      </c>
      <c r="E253" s="40"/>
      <c r="F253" s="227" t="s">
        <v>299</v>
      </c>
      <c r="G253" s="40"/>
      <c r="H253" s="40"/>
      <c r="I253" s="228"/>
      <c r="J253" s="40"/>
      <c r="K253" s="40"/>
      <c r="L253" s="44"/>
      <c r="M253" s="229"/>
      <c r="N253" s="230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125</v>
      </c>
      <c r="AU253" s="17" t="s">
        <v>82</v>
      </c>
    </row>
    <row r="254" s="14" customFormat="1">
      <c r="A254" s="14"/>
      <c r="B254" s="241"/>
      <c r="C254" s="242"/>
      <c r="D254" s="226" t="s">
        <v>127</v>
      </c>
      <c r="E254" s="243" t="s">
        <v>1</v>
      </c>
      <c r="F254" s="244" t="s">
        <v>196</v>
      </c>
      <c r="G254" s="242"/>
      <c r="H254" s="245">
        <v>17.219999999999999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1" t="s">
        <v>127</v>
      </c>
      <c r="AU254" s="251" t="s">
        <v>82</v>
      </c>
      <c r="AV254" s="14" t="s">
        <v>82</v>
      </c>
      <c r="AW254" s="14" t="s">
        <v>32</v>
      </c>
      <c r="AX254" s="14" t="s">
        <v>75</v>
      </c>
      <c r="AY254" s="251" t="s">
        <v>116</v>
      </c>
    </row>
    <row r="255" s="14" customFormat="1">
      <c r="A255" s="14"/>
      <c r="B255" s="241"/>
      <c r="C255" s="242"/>
      <c r="D255" s="226" t="s">
        <v>127</v>
      </c>
      <c r="E255" s="243" t="s">
        <v>1</v>
      </c>
      <c r="F255" s="244" t="s">
        <v>197</v>
      </c>
      <c r="G255" s="242"/>
      <c r="H255" s="245">
        <v>17.969999999999999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1" t="s">
        <v>127</v>
      </c>
      <c r="AU255" s="251" t="s">
        <v>82</v>
      </c>
      <c r="AV255" s="14" t="s">
        <v>82</v>
      </c>
      <c r="AW255" s="14" t="s">
        <v>32</v>
      </c>
      <c r="AX255" s="14" t="s">
        <v>75</v>
      </c>
      <c r="AY255" s="251" t="s">
        <v>116</v>
      </c>
    </row>
    <row r="256" s="15" customFormat="1">
      <c r="A256" s="15"/>
      <c r="B256" s="252"/>
      <c r="C256" s="253"/>
      <c r="D256" s="226" t="s">
        <v>127</v>
      </c>
      <c r="E256" s="254" t="s">
        <v>1</v>
      </c>
      <c r="F256" s="255" t="s">
        <v>137</v>
      </c>
      <c r="G256" s="253"/>
      <c r="H256" s="256">
        <v>35.189999999999998</v>
      </c>
      <c r="I256" s="257"/>
      <c r="J256" s="253"/>
      <c r="K256" s="253"/>
      <c r="L256" s="258"/>
      <c r="M256" s="259"/>
      <c r="N256" s="260"/>
      <c r="O256" s="260"/>
      <c r="P256" s="260"/>
      <c r="Q256" s="260"/>
      <c r="R256" s="260"/>
      <c r="S256" s="260"/>
      <c r="T256" s="261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2" t="s">
        <v>127</v>
      </c>
      <c r="AU256" s="262" t="s">
        <v>82</v>
      </c>
      <c r="AV256" s="15" t="s">
        <v>123</v>
      </c>
      <c r="AW256" s="15" t="s">
        <v>32</v>
      </c>
      <c r="AX256" s="15" t="s">
        <v>80</v>
      </c>
      <c r="AY256" s="262" t="s">
        <v>116</v>
      </c>
    </row>
    <row r="257" s="2" customFormat="1" ht="55.5" customHeight="1">
      <c r="A257" s="38"/>
      <c r="B257" s="39"/>
      <c r="C257" s="264" t="s">
        <v>300</v>
      </c>
      <c r="D257" s="264" t="s">
        <v>280</v>
      </c>
      <c r="E257" s="265" t="s">
        <v>301</v>
      </c>
      <c r="F257" s="266" t="s">
        <v>302</v>
      </c>
      <c r="G257" s="267" t="s">
        <v>283</v>
      </c>
      <c r="H257" s="268">
        <v>3</v>
      </c>
      <c r="I257" s="269"/>
      <c r="J257" s="270">
        <f>ROUND(I257*H257,2)</f>
        <v>0</v>
      </c>
      <c r="K257" s="271"/>
      <c r="L257" s="272"/>
      <c r="M257" s="273" t="s">
        <v>1</v>
      </c>
      <c r="N257" s="274" t="s">
        <v>40</v>
      </c>
      <c r="O257" s="91"/>
      <c r="P257" s="222">
        <f>O257*H257</f>
        <v>0</v>
      </c>
      <c r="Q257" s="222">
        <v>0.066000000000000003</v>
      </c>
      <c r="R257" s="222">
        <f>Q257*H257</f>
        <v>0.19800000000000001</v>
      </c>
      <c r="S257" s="222">
        <v>0</v>
      </c>
      <c r="T257" s="223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4" t="s">
        <v>284</v>
      </c>
      <c r="AT257" s="224" t="s">
        <v>280</v>
      </c>
      <c r="AU257" s="224" t="s">
        <v>82</v>
      </c>
      <c r="AY257" s="17" t="s">
        <v>116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7" t="s">
        <v>80</v>
      </c>
      <c r="BK257" s="225">
        <f>ROUND(I257*H257,2)</f>
        <v>0</v>
      </c>
      <c r="BL257" s="17" t="s">
        <v>239</v>
      </c>
      <c r="BM257" s="224" t="s">
        <v>303</v>
      </c>
    </row>
    <row r="258" s="2" customFormat="1">
      <c r="A258" s="38"/>
      <c r="B258" s="39"/>
      <c r="C258" s="40"/>
      <c r="D258" s="226" t="s">
        <v>125</v>
      </c>
      <c r="E258" s="40"/>
      <c r="F258" s="227" t="s">
        <v>294</v>
      </c>
      <c r="G258" s="40"/>
      <c r="H258" s="40"/>
      <c r="I258" s="228"/>
      <c r="J258" s="40"/>
      <c r="K258" s="40"/>
      <c r="L258" s="44"/>
      <c r="M258" s="229"/>
      <c r="N258" s="230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125</v>
      </c>
      <c r="AU258" s="17" t="s">
        <v>82</v>
      </c>
    </row>
    <row r="259" s="13" customFormat="1">
      <c r="A259" s="13"/>
      <c r="B259" s="231"/>
      <c r="C259" s="232"/>
      <c r="D259" s="226" t="s">
        <v>127</v>
      </c>
      <c r="E259" s="233" t="s">
        <v>1</v>
      </c>
      <c r="F259" s="234" t="s">
        <v>287</v>
      </c>
      <c r="G259" s="232"/>
      <c r="H259" s="233" t="s">
        <v>1</v>
      </c>
      <c r="I259" s="235"/>
      <c r="J259" s="232"/>
      <c r="K259" s="232"/>
      <c r="L259" s="236"/>
      <c r="M259" s="237"/>
      <c r="N259" s="238"/>
      <c r="O259" s="238"/>
      <c r="P259" s="238"/>
      <c r="Q259" s="238"/>
      <c r="R259" s="238"/>
      <c r="S259" s="238"/>
      <c r="T259" s="23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0" t="s">
        <v>127</v>
      </c>
      <c r="AU259" s="240" t="s">
        <v>82</v>
      </c>
      <c r="AV259" s="13" t="s">
        <v>80</v>
      </c>
      <c r="AW259" s="13" t="s">
        <v>32</v>
      </c>
      <c r="AX259" s="13" t="s">
        <v>75</v>
      </c>
      <c r="AY259" s="240" t="s">
        <v>116</v>
      </c>
    </row>
    <row r="260" s="13" customFormat="1">
      <c r="A260" s="13"/>
      <c r="B260" s="231"/>
      <c r="C260" s="232"/>
      <c r="D260" s="226" t="s">
        <v>127</v>
      </c>
      <c r="E260" s="233" t="s">
        <v>1</v>
      </c>
      <c r="F260" s="234" t="s">
        <v>288</v>
      </c>
      <c r="G260" s="232"/>
      <c r="H260" s="233" t="s">
        <v>1</v>
      </c>
      <c r="I260" s="235"/>
      <c r="J260" s="232"/>
      <c r="K260" s="232"/>
      <c r="L260" s="236"/>
      <c r="M260" s="237"/>
      <c r="N260" s="238"/>
      <c r="O260" s="238"/>
      <c r="P260" s="238"/>
      <c r="Q260" s="238"/>
      <c r="R260" s="238"/>
      <c r="S260" s="238"/>
      <c r="T260" s="23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0" t="s">
        <v>127</v>
      </c>
      <c r="AU260" s="240" t="s">
        <v>82</v>
      </c>
      <c r="AV260" s="13" t="s">
        <v>80</v>
      </c>
      <c r="AW260" s="13" t="s">
        <v>32</v>
      </c>
      <c r="AX260" s="13" t="s">
        <v>75</v>
      </c>
      <c r="AY260" s="240" t="s">
        <v>116</v>
      </c>
    </row>
    <row r="261" s="14" customFormat="1">
      <c r="A261" s="14"/>
      <c r="B261" s="241"/>
      <c r="C261" s="242"/>
      <c r="D261" s="226" t="s">
        <v>127</v>
      </c>
      <c r="E261" s="243" t="s">
        <v>1</v>
      </c>
      <c r="F261" s="244" t="s">
        <v>144</v>
      </c>
      <c r="G261" s="242"/>
      <c r="H261" s="245">
        <v>3</v>
      </c>
      <c r="I261" s="246"/>
      <c r="J261" s="242"/>
      <c r="K261" s="242"/>
      <c r="L261" s="247"/>
      <c r="M261" s="248"/>
      <c r="N261" s="249"/>
      <c r="O261" s="249"/>
      <c r="P261" s="249"/>
      <c r="Q261" s="249"/>
      <c r="R261" s="249"/>
      <c r="S261" s="249"/>
      <c r="T261" s="25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1" t="s">
        <v>127</v>
      </c>
      <c r="AU261" s="251" t="s">
        <v>82</v>
      </c>
      <c r="AV261" s="14" t="s">
        <v>82</v>
      </c>
      <c r="AW261" s="14" t="s">
        <v>32</v>
      </c>
      <c r="AX261" s="14" t="s">
        <v>75</v>
      </c>
      <c r="AY261" s="251" t="s">
        <v>116</v>
      </c>
    </row>
    <row r="262" s="15" customFormat="1">
      <c r="A262" s="15"/>
      <c r="B262" s="252"/>
      <c r="C262" s="253"/>
      <c r="D262" s="226" t="s">
        <v>127</v>
      </c>
      <c r="E262" s="254" t="s">
        <v>1</v>
      </c>
      <c r="F262" s="255" t="s">
        <v>137</v>
      </c>
      <c r="G262" s="253"/>
      <c r="H262" s="256">
        <v>3</v>
      </c>
      <c r="I262" s="257"/>
      <c r="J262" s="253"/>
      <c r="K262" s="253"/>
      <c r="L262" s="258"/>
      <c r="M262" s="259"/>
      <c r="N262" s="260"/>
      <c r="O262" s="260"/>
      <c r="P262" s="260"/>
      <c r="Q262" s="260"/>
      <c r="R262" s="260"/>
      <c r="S262" s="260"/>
      <c r="T262" s="261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2" t="s">
        <v>127</v>
      </c>
      <c r="AU262" s="262" t="s">
        <v>82</v>
      </c>
      <c r="AV262" s="15" t="s">
        <v>123</v>
      </c>
      <c r="AW262" s="15" t="s">
        <v>32</v>
      </c>
      <c r="AX262" s="15" t="s">
        <v>80</v>
      </c>
      <c r="AY262" s="262" t="s">
        <v>116</v>
      </c>
    </row>
    <row r="263" s="2" customFormat="1" ht="55.5" customHeight="1">
      <c r="A263" s="38"/>
      <c r="B263" s="39"/>
      <c r="C263" s="264" t="s">
        <v>304</v>
      </c>
      <c r="D263" s="264" t="s">
        <v>280</v>
      </c>
      <c r="E263" s="265" t="s">
        <v>305</v>
      </c>
      <c r="F263" s="266" t="s">
        <v>306</v>
      </c>
      <c r="G263" s="267" t="s">
        <v>283</v>
      </c>
      <c r="H263" s="268">
        <v>3</v>
      </c>
      <c r="I263" s="269"/>
      <c r="J263" s="270">
        <f>ROUND(I263*H263,2)</f>
        <v>0</v>
      </c>
      <c r="K263" s="271"/>
      <c r="L263" s="272"/>
      <c r="M263" s="273" t="s">
        <v>1</v>
      </c>
      <c r="N263" s="274" t="s">
        <v>40</v>
      </c>
      <c r="O263" s="91"/>
      <c r="P263" s="222">
        <f>O263*H263</f>
        <v>0</v>
      </c>
      <c r="Q263" s="222">
        <v>0.066000000000000003</v>
      </c>
      <c r="R263" s="222">
        <f>Q263*H263</f>
        <v>0.19800000000000001</v>
      </c>
      <c r="S263" s="222">
        <v>0</v>
      </c>
      <c r="T263" s="223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4" t="s">
        <v>284</v>
      </c>
      <c r="AT263" s="224" t="s">
        <v>280</v>
      </c>
      <c r="AU263" s="224" t="s">
        <v>82</v>
      </c>
      <c r="AY263" s="17" t="s">
        <v>116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7" t="s">
        <v>80</v>
      </c>
      <c r="BK263" s="225">
        <f>ROUND(I263*H263,2)</f>
        <v>0</v>
      </c>
      <c r="BL263" s="17" t="s">
        <v>239</v>
      </c>
      <c r="BM263" s="224" t="s">
        <v>307</v>
      </c>
    </row>
    <row r="264" s="2" customFormat="1">
      <c r="A264" s="38"/>
      <c r="B264" s="39"/>
      <c r="C264" s="40"/>
      <c r="D264" s="226" t="s">
        <v>125</v>
      </c>
      <c r="E264" s="40"/>
      <c r="F264" s="227" t="s">
        <v>294</v>
      </c>
      <c r="G264" s="40"/>
      <c r="H264" s="40"/>
      <c r="I264" s="228"/>
      <c r="J264" s="40"/>
      <c r="K264" s="40"/>
      <c r="L264" s="44"/>
      <c r="M264" s="229"/>
      <c r="N264" s="230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125</v>
      </c>
      <c r="AU264" s="17" t="s">
        <v>82</v>
      </c>
    </row>
    <row r="265" s="13" customFormat="1">
      <c r="A265" s="13"/>
      <c r="B265" s="231"/>
      <c r="C265" s="232"/>
      <c r="D265" s="226" t="s">
        <v>127</v>
      </c>
      <c r="E265" s="233" t="s">
        <v>1</v>
      </c>
      <c r="F265" s="234" t="s">
        <v>287</v>
      </c>
      <c r="G265" s="232"/>
      <c r="H265" s="233" t="s">
        <v>1</v>
      </c>
      <c r="I265" s="235"/>
      <c r="J265" s="232"/>
      <c r="K265" s="232"/>
      <c r="L265" s="236"/>
      <c r="M265" s="237"/>
      <c r="N265" s="238"/>
      <c r="O265" s="238"/>
      <c r="P265" s="238"/>
      <c r="Q265" s="238"/>
      <c r="R265" s="238"/>
      <c r="S265" s="238"/>
      <c r="T265" s="23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0" t="s">
        <v>127</v>
      </c>
      <c r="AU265" s="240" t="s">
        <v>82</v>
      </c>
      <c r="AV265" s="13" t="s">
        <v>80</v>
      </c>
      <c r="AW265" s="13" t="s">
        <v>32</v>
      </c>
      <c r="AX265" s="13" t="s">
        <v>75</v>
      </c>
      <c r="AY265" s="240" t="s">
        <v>116</v>
      </c>
    </row>
    <row r="266" s="13" customFormat="1">
      <c r="A266" s="13"/>
      <c r="B266" s="231"/>
      <c r="C266" s="232"/>
      <c r="D266" s="226" t="s">
        <v>127</v>
      </c>
      <c r="E266" s="233" t="s">
        <v>1</v>
      </c>
      <c r="F266" s="234" t="s">
        <v>288</v>
      </c>
      <c r="G266" s="232"/>
      <c r="H266" s="233" t="s">
        <v>1</v>
      </c>
      <c r="I266" s="235"/>
      <c r="J266" s="232"/>
      <c r="K266" s="232"/>
      <c r="L266" s="236"/>
      <c r="M266" s="237"/>
      <c r="N266" s="238"/>
      <c r="O266" s="238"/>
      <c r="P266" s="238"/>
      <c r="Q266" s="238"/>
      <c r="R266" s="238"/>
      <c r="S266" s="238"/>
      <c r="T266" s="23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0" t="s">
        <v>127</v>
      </c>
      <c r="AU266" s="240" t="s">
        <v>82</v>
      </c>
      <c r="AV266" s="13" t="s">
        <v>80</v>
      </c>
      <c r="AW266" s="13" t="s">
        <v>32</v>
      </c>
      <c r="AX266" s="13" t="s">
        <v>75</v>
      </c>
      <c r="AY266" s="240" t="s">
        <v>116</v>
      </c>
    </row>
    <row r="267" s="14" customFormat="1">
      <c r="A267" s="14"/>
      <c r="B267" s="241"/>
      <c r="C267" s="242"/>
      <c r="D267" s="226" t="s">
        <v>127</v>
      </c>
      <c r="E267" s="243" t="s">
        <v>1</v>
      </c>
      <c r="F267" s="244" t="s">
        <v>144</v>
      </c>
      <c r="G267" s="242"/>
      <c r="H267" s="245">
        <v>3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1" t="s">
        <v>127</v>
      </c>
      <c r="AU267" s="251" t="s">
        <v>82</v>
      </c>
      <c r="AV267" s="14" t="s">
        <v>82</v>
      </c>
      <c r="AW267" s="14" t="s">
        <v>32</v>
      </c>
      <c r="AX267" s="14" t="s">
        <v>75</v>
      </c>
      <c r="AY267" s="251" t="s">
        <v>116</v>
      </c>
    </row>
    <row r="268" s="15" customFormat="1">
      <c r="A268" s="15"/>
      <c r="B268" s="252"/>
      <c r="C268" s="253"/>
      <c r="D268" s="226" t="s">
        <v>127</v>
      </c>
      <c r="E268" s="254" t="s">
        <v>1</v>
      </c>
      <c r="F268" s="255" t="s">
        <v>137</v>
      </c>
      <c r="G268" s="253"/>
      <c r="H268" s="256">
        <v>3</v>
      </c>
      <c r="I268" s="257"/>
      <c r="J268" s="253"/>
      <c r="K268" s="253"/>
      <c r="L268" s="258"/>
      <c r="M268" s="259"/>
      <c r="N268" s="260"/>
      <c r="O268" s="260"/>
      <c r="P268" s="260"/>
      <c r="Q268" s="260"/>
      <c r="R268" s="260"/>
      <c r="S268" s="260"/>
      <c r="T268" s="261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2" t="s">
        <v>127</v>
      </c>
      <c r="AU268" s="262" t="s">
        <v>82</v>
      </c>
      <c r="AV268" s="15" t="s">
        <v>123</v>
      </c>
      <c r="AW268" s="15" t="s">
        <v>32</v>
      </c>
      <c r="AX268" s="15" t="s">
        <v>80</v>
      </c>
      <c r="AY268" s="262" t="s">
        <v>116</v>
      </c>
    </row>
    <row r="269" s="2" customFormat="1" ht="16.5" customHeight="1">
      <c r="A269" s="38"/>
      <c r="B269" s="39"/>
      <c r="C269" s="264" t="s">
        <v>308</v>
      </c>
      <c r="D269" s="264" t="s">
        <v>280</v>
      </c>
      <c r="E269" s="265" t="s">
        <v>309</v>
      </c>
      <c r="F269" s="266" t="s">
        <v>310</v>
      </c>
      <c r="G269" s="267" t="s">
        <v>283</v>
      </c>
      <c r="H269" s="268">
        <v>3</v>
      </c>
      <c r="I269" s="269"/>
      <c r="J269" s="270">
        <f>ROUND(I269*H269,2)</f>
        <v>0</v>
      </c>
      <c r="K269" s="271"/>
      <c r="L269" s="272"/>
      <c r="M269" s="273" t="s">
        <v>1</v>
      </c>
      <c r="N269" s="274" t="s">
        <v>40</v>
      </c>
      <c r="O269" s="91"/>
      <c r="P269" s="222">
        <f>O269*H269</f>
        <v>0</v>
      </c>
      <c r="Q269" s="222">
        <v>0.066000000000000003</v>
      </c>
      <c r="R269" s="222">
        <f>Q269*H269</f>
        <v>0.19800000000000001</v>
      </c>
      <c r="S269" s="222">
        <v>0</v>
      </c>
      <c r="T269" s="223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4" t="s">
        <v>284</v>
      </c>
      <c r="AT269" s="224" t="s">
        <v>280</v>
      </c>
      <c r="AU269" s="224" t="s">
        <v>82</v>
      </c>
      <c r="AY269" s="17" t="s">
        <v>116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7" t="s">
        <v>80</v>
      </c>
      <c r="BK269" s="225">
        <f>ROUND(I269*H269,2)</f>
        <v>0</v>
      </c>
      <c r="BL269" s="17" t="s">
        <v>239</v>
      </c>
      <c r="BM269" s="224" t="s">
        <v>311</v>
      </c>
    </row>
    <row r="270" s="2" customFormat="1">
      <c r="A270" s="38"/>
      <c r="B270" s="39"/>
      <c r="C270" s="40"/>
      <c r="D270" s="226" t="s">
        <v>125</v>
      </c>
      <c r="E270" s="40"/>
      <c r="F270" s="227" t="s">
        <v>294</v>
      </c>
      <c r="G270" s="40"/>
      <c r="H270" s="40"/>
      <c r="I270" s="228"/>
      <c r="J270" s="40"/>
      <c r="K270" s="40"/>
      <c r="L270" s="44"/>
      <c r="M270" s="229"/>
      <c r="N270" s="230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125</v>
      </c>
      <c r="AU270" s="17" t="s">
        <v>82</v>
      </c>
    </row>
    <row r="271" s="2" customFormat="1" ht="24.15" customHeight="1">
      <c r="A271" s="38"/>
      <c r="B271" s="39"/>
      <c r="C271" s="212" t="s">
        <v>312</v>
      </c>
      <c r="D271" s="212" t="s">
        <v>119</v>
      </c>
      <c r="E271" s="213" t="s">
        <v>313</v>
      </c>
      <c r="F271" s="214" t="s">
        <v>314</v>
      </c>
      <c r="G271" s="215" t="s">
        <v>283</v>
      </c>
      <c r="H271" s="216">
        <v>820</v>
      </c>
      <c r="I271" s="217"/>
      <c r="J271" s="218">
        <f>ROUND(I271*H271,2)</f>
        <v>0</v>
      </c>
      <c r="K271" s="219"/>
      <c r="L271" s="44"/>
      <c r="M271" s="220" t="s">
        <v>1</v>
      </c>
      <c r="N271" s="221" t="s">
        <v>40</v>
      </c>
      <c r="O271" s="91"/>
      <c r="P271" s="222">
        <f>O271*H271</f>
        <v>0</v>
      </c>
      <c r="Q271" s="222">
        <v>0</v>
      </c>
      <c r="R271" s="222">
        <f>Q271*H271</f>
        <v>0</v>
      </c>
      <c r="S271" s="222">
        <v>0.00010000000000000001</v>
      </c>
      <c r="T271" s="223">
        <f>S271*H271</f>
        <v>0.082000000000000003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4" t="s">
        <v>239</v>
      </c>
      <c r="AT271" s="224" t="s">
        <v>119</v>
      </c>
      <c r="AU271" s="224" t="s">
        <v>82</v>
      </c>
      <c r="AY271" s="17" t="s">
        <v>116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7" t="s">
        <v>80</v>
      </c>
      <c r="BK271" s="225">
        <f>ROUND(I271*H271,2)</f>
        <v>0</v>
      </c>
      <c r="BL271" s="17" t="s">
        <v>239</v>
      </c>
      <c r="BM271" s="224" t="s">
        <v>315</v>
      </c>
    </row>
    <row r="272" s="2" customFormat="1">
      <c r="A272" s="38"/>
      <c r="B272" s="39"/>
      <c r="C272" s="40"/>
      <c r="D272" s="226" t="s">
        <v>125</v>
      </c>
      <c r="E272" s="40"/>
      <c r="F272" s="227" t="s">
        <v>316</v>
      </c>
      <c r="G272" s="40"/>
      <c r="H272" s="40"/>
      <c r="I272" s="228"/>
      <c r="J272" s="40"/>
      <c r="K272" s="40"/>
      <c r="L272" s="44"/>
      <c r="M272" s="229"/>
      <c r="N272" s="230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125</v>
      </c>
      <c r="AU272" s="17" t="s">
        <v>82</v>
      </c>
    </row>
    <row r="273" s="14" customFormat="1">
      <c r="A273" s="14"/>
      <c r="B273" s="241"/>
      <c r="C273" s="242"/>
      <c r="D273" s="226" t="s">
        <v>127</v>
      </c>
      <c r="E273" s="243" t="s">
        <v>1</v>
      </c>
      <c r="F273" s="244" t="s">
        <v>317</v>
      </c>
      <c r="G273" s="242"/>
      <c r="H273" s="245">
        <v>672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1" t="s">
        <v>127</v>
      </c>
      <c r="AU273" s="251" t="s">
        <v>82</v>
      </c>
      <c r="AV273" s="14" t="s">
        <v>82</v>
      </c>
      <c r="AW273" s="14" t="s">
        <v>32</v>
      </c>
      <c r="AX273" s="14" t="s">
        <v>75</v>
      </c>
      <c r="AY273" s="251" t="s">
        <v>116</v>
      </c>
    </row>
    <row r="274" s="14" customFormat="1">
      <c r="A274" s="14"/>
      <c r="B274" s="241"/>
      <c r="C274" s="242"/>
      <c r="D274" s="226" t="s">
        <v>127</v>
      </c>
      <c r="E274" s="243" t="s">
        <v>1</v>
      </c>
      <c r="F274" s="244" t="s">
        <v>318</v>
      </c>
      <c r="G274" s="242"/>
      <c r="H274" s="245">
        <v>28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1" t="s">
        <v>127</v>
      </c>
      <c r="AU274" s="251" t="s">
        <v>82</v>
      </c>
      <c r="AV274" s="14" t="s">
        <v>82</v>
      </c>
      <c r="AW274" s="14" t="s">
        <v>32</v>
      </c>
      <c r="AX274" s="14" t="s">
        <v>75</v>
      </c>
      <c r="AY274" s="251" t="s">
        <v>116</v>
      </c>
    </row>
    <row r="275" s="14" customFormat="1">
      <c r="A275" s="14"/>
      <c r="B275" s="241"/>
      <c r="C275" s="242"/>
      <c r="D275" s="226" t="s">
        <v>127</v>
      </c>
      <c r="E275" s="243" t="s">
        <v>1</v>
      </c>
      <c r="F275" s="244" t="s">
        <v>319</v>
      </c>
      <c r="G275" s="242"/>
      <c r="H275" s="245">
        <v>60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1" t="s">
        <v>127</v>
      </c>
      <c r="AU275" s="251" t="s">
        <v>82</v>
      </c>
      <c r="AV275" s="14" t="s">
        <v>82</v>
      </c>
      <c r="AW275" s="14" t="s">
        <v>32</v>
      </c>
      <c r="AX275" s="14" t="s">
        <v>75</v>
      </c>
      <c r="AY275" s="251" t="s">
        <v>116</v>
      </c>
    </row>
    <row r="276" s="14" customFormat="1">
      <c r="A276" s="14"/>
      <c r="B276" s="241"/>
      <c r="C276" s="242"/>
      <c r="D276" s="226" t="s">
        <v>127</v>
      </c>
      <c r="E276" s="243" t="s">
        <v>1</v>
      </c>
      <c r="F276" s="244" t="s">
        <v>320</v>
      </c>
      <c r="G276" s="242"/>
      <c r="H276" s="245">
        <v>60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1" t="s">
        <v>127</v>
      </c>
      <c r="AU276" s="251" t="s">
        <v>82</v>
      </c>
      <c r="AV276" s="14" t="s">
        <v>82</v>
      </c>
      <c r="AW276" s="14" t="s">
        <v>32</v>
      </c>
      <c r="AX276" s="14" t="s">
        <v>75</v>
      </c>
      <c r="AY276" s="251" t="s">
        <v>116</v>
      </c>
    </row>
    <row r="277" s="15" customFormat="1">
      <c r="A277" s="15"/>
      <c r="B277" s="252"/>
      <c r="C277" s="253"/>
      <c r="D277" s="226" t="s">
        <v>127</v>
      </c>
      <c r="E277" s="254" t="s">
        <v>1</v>
      </c>
      <c r="F277" s="255" t="s">
        <v>137</v>
      </c>
      <c r="G277" s="253"/>
      <c r="H277" s="256">
        <v>820</v>
      </c>
      <c r="I277" s="257"/>
      <c r="J277" s="253"/>
      <c r="K277" s="253"/>
      <c r="L277" s="258"/>
      <c r="M277" s="259"/>
      <c r="N277" s="260"/>
      <c r="O277" s="260"/>
      <c r="P277" s="260"/>
      <c r="Q277" s="260"/>
      <c r="R277" s="260"/>
      <c r="S277" s="260"/>
      <c r="T277" s="261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2" t="s">
        <v>127</v>
      </c>
      <c r="AU277" s="262" t="s">
        <v>82</v>
      </c>
      <c r="AV277" s="15" t="s">
        <v>123</v>
      </c>
      <c r="AW277" s="15" t="s">
        <v>32</v>
      </c>
      <c r="AX277" s="15" t="s">
        <v>80</v>
      </c>
      <c r="AY277" s="262" t="s">
        <v>116</v>
      </c>
    </row>
    <row r="278" s="2" customFormat="1" ht="24.15" customHeight="1">
      <c r="A278" s="38"/>
      <c r="B278" s="39"/>
      <c r="C278" s="212" t="s">
        <v>321</v>
      </c>
      <c r="D278" s="212" t="s">
        <v>119</v>
      </c>
      <c r="E278" s="213" t="s">
        <v>322</v>
      </c>
      <c r="F278" s="214" t="s">
        <v>323</v>
      </c>
      <c r="G278" s="215" t="s">
        <v>265</v>
      </c>
      <c r="H278" s="216">
        <v>56</v>
      </c>
      <c r="I278" s="217"/>
      <c r="J278" s="218">
        <f>ROUND(I278*H278,2)</f>
        <v>0</v>
      </c>
      <c r="K278" s="219"/>
      <c r="L278" s="44"/>
      <c r="M278" s="220" t="s">
        <v>1</v>
      </c>
      <c r="N278" s="221" t="s">
        <v>40</v>
      </c>
      <c r="O278" s="91"/>
      <c r="P278" s="222">
        <f>O278*H278</f>
        <v>0</v>
      </c>
      <c r="Q278" s="222">
        <v>0</v>
      </c>
      <c r="R278" s="222">
        <f>Q278*H278</f>
        <v>0</v>
      </c>
      <c r="S278" s="222">
        <v>0</v>
      </c>
      <c r="T278" s="223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4" t="s">
        <v>239</v>
      </c>
      <c r="AT278" s="224" t="s">
        <v>119</v>
      </c>
      <c r="AU278" s="224" t="s">
        <v>82</v>
      </c>
      <c r="AY278" s="17" t="s">
        <v>116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7" t="s">
        <v>80</v>
      </c>
      <c r="BK278" s="225">
        <f>ROUND(I278*H278,2)</f>
        <v>0</v>
      </c>
      <c r="BL278" s="17" t="s">
        <v>239</v>
      </c>
      <c r="BM278" s="224" t="s">
        <v>324</v>
      </c>
    </row>
    <row r="279" s="2" customFormat="1">
      <c r="A279" s="38"/>
      <c r="B279" s="39"/>
      <c r="C279" s="40"/>
      <c r="D279" s="226" t="s">
        <v>125</v>
      </c>
      <c r="E279" s="40"/>
      <c r="F279" s="227" t="s">
        <v>325</v>
      </c>
      <c r="G279" s="40"/>
      <c r="H279" s="40"/>
      <c r="I279" s="228"/>
      <c r="J279" s="40"/>
      <c r="K279" s="40"/>
      <c r="L279" s="44"/>
      <c r="M279" s="229"/>
      <c r="N279" s="230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125</v>
      </c>
      <c r="AU279" s="17" t="s">
        <v>82</v>
      </c>
    </row>
    <row r="280" s="14" customFormat="1">
      <c r="A280" s="14"/>
      <c r="B280" s="241"/>
      <c r="C280" s="242"/>
      <c r="D280" s="226" t="s">
        <v>127</v>
      </c>
      <c r="E280" s="243" t="s">
        <v>1</v>
      </c>
      <c r="F280" s="244" t="s">
        <v>326</v>
      </c>
      <c r="G280" s="242"/>
      <c r="H280" s="245">
        <v>56</v>
      </c>
      <c r="I280" s="246"/>
      <c r="J280" s="242"/>
      <c r="K280" s="242"/>
      <c r="L280" s="247"/>
      <c r="M280" s="248"/>
      <c r="N280" s="249"/>
      <c r="O280" s="249"/>
      <c r="P280" s="249"/>
      <c r="Q280" s="249"/>
      <c r="R280" s="249"/>
      <c r="S280" s="249"/>
      <c r="T280" s="25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1" t="s">
        <v>127</v>
      </c>
      <c r="AU280" s="251" t="s">
        <v>82</v>
      </c>
      <c r="AV280" s="14" t="s">
        <v>82</v>
      </c>
      <c r="AW280" s="14" t="s">
        <v>32</v>
      </c>
      <c r="AX280" s="14" t="s">
        <v>75</v>
      </c>
      <c r="AY280" s="251" t="s">
        <v>116</v>
      </c>
    </row>
    <row r="281" s="15" customFormat="1">
      <c r="A281" s="15"/>
      <c r="B281" s="252"/>
      <c r="C281" s="253"/>
      <c r="D281" s="226" t="s">
        <v>127</v>
      </c>
      <c r="E281" s="254" t="s">
        <v>1</v>
      </c>
      <c r="F281" s="255" t="s">
        <v>137</v>
      </c>
      <c r="G281" s="253"/>
      <c r="H281" s="256">
        <v>56</v>
      </c>
      <c r="I281" s="257"/>
      <c r="J281" s="253"/>
      <c r="K281" s="253"/>
      <c r="L281" s="258"/>
      <c r="M281" s="259"/>
      <c r="N281" s="260"/>
      <c r="O281" s="260"/>
      <c r="P281" s="260"/>
      <c r="Q281" s="260"/>
      <c r="R281" s="260"/>
      <c r="S281" s="260"/>
      <c r="T281" s="261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2" t="s">
        <v>127</v>
      </c>
      <c r="AU281" s="262" t="s">
        <v>82</v>
      </c>
      <c r="AV281" s="15" t="s">
        <v>123</v>
      </c>
      <c r="AW281" s="15" t="s">
        <v>32</v>
      </c>
      <c r="AX281" s="15" t="s">
        <v>80</v>
      </c>
      <c r="AY281" s="262" t="s">
        <v>116</v>
      </c>
    </row>
    <row r="282" s="2" customFormat="1" ht="24.15" customHeight="1">
      <c r="A282" s="38"/>
      <c r="B282" s="39"/>
      <c r="C282" s="264" t="s">
        <v>327</v>
      </c>
      <c r="D282" s="264" t="s">
        <v>280</v>
      </c>
      <c r="E282" s="265" t="s">
        <v>328</v>
      </c>
      <c r="F282" s="266" t="s">
        <v>329</v>
      </c>
      <c r="G282" s="267" t="s">
        <v>242</v>
      </c>
      <c r="H282" s="268">
        <v>100.112</v>
      </c>
      <c r="I282" s="269"/>
      <c r="J282" s="270">
        <f>ROUND(I282*H282,2)</f>
        <v>0</v>
      </c>
      <c r="K282" s="271"/>
      <c r="L282" s="272"/>
      <c r="M282" s="273" t="s">
        <v>1</v>
      </c>
      <c r="N282" s="274" t="s">
        <v>40</v>
      </c>
      <c r="O282" s="91"/>
      <c r="P282" s="222">
        <f>O282*H282</f>
        <v>0</v>
      </c>
      <c r="Q282" s="222">
        <v>0.0030000000000000001</v>
      </c>
      <c r="R282" s="222">
        <f>Q282*H282</f>
        <v>0.30033599999999999</v>
      </c>
      <c r="S282" s="222">
        <v>0</v>
      </c>
      <c r="T282" s="223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4" t="s">
        <v>284</v>
      </c>
      <c r="AT282" s="224" t="s">
        <v>280</v>
      </c>
      <c r="AU282" s="224" t="s">
        <v>82</v>
      </c>
      <c r="AY282" s="17" t="s">
        <v>116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7" t="s">
        <v>80</v>
      </c>
      <c r="BK282" s="225">
        <f>ROUND(I282*H282,2)</f>
        <v>0</v>
      </c>
      <c r="BL282" s="17" t="s">
        <v>239</v>
      </c>
      <c r="BM282" s="224" t="s">
        <v>330</v>
      </c>
    </row>
    <row r="283" s="2" customFormat="1">
      <c r="A283" s="38"/>
      <c r="B283" s="39"/>
      <c r="C283" s="40"/>
      <c r="D283" s="226" t="s">
        <v>125</v>
      </c>
      <c r="E283" s="40"/>
      <c r="F283" s="227" t="s">
        <v>329</v>
      </c>
      <c r="G283" s="40"/>
      <c r="H283" s="40"/>
      <c r="I283" s="228"/>
      <c r="J283" s="40"/>
      <c r="K283" s="40"/>
      <c r="L283" s="44"/>
      <c r="M283" s="229"/>
      <c r="N283" s="230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125</v>
      </c>
      <c r="AU283" s="17" t="s">
        <v>82</v>
      </c>
    </row>
    <row r="284" s="14" customFormat="1">
      <c r="A284" s="14"/>
      <c r="B284" s="241"/>
      <c r="C284" s="242"/>
      <c r="D284" s="226" t="s">
        <v>127</v>
      </c>
      <c r="E284" s="243" t="s">
        <v>1</v>
      </c>
      <c r="F284" s="244" t="s">
        <v>331</v>
      </c>
      <c r="G284" s="242"/>
      <c r="H284" s="245">
        <v>83.712000000000003</v>
      </c>
      <c r="I284" s="246"/>
      <c r="J284" s="242"/>
      <c r="K284" s="242"/>
      <c r="L284" s="247"/>
      <c r="M284" s="248"/>
      <c r="N284" s="249"/>
      <c r="O284" s="249"/>
      <c r="P284" s="249"/>
      <c r="Q284" s="249"/>
      <c r="R284" s="249"/>
      <c r="S284" s="249"/>
      <c r="T284" s="25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1" t="s">
        <v>127</v>
      </c>
      <c r="AU284" s="251" t="s">
        <v>82</v>
      </c>
      <c r="AV284" s="14" t="s">
        <v>82</v>
      </c>
      <c r="AW284" s="14" t="s">
        <v>32</v>
      </c>
      <c r="AX284" s="14" t="s">
        <v>75</v>
      </c>
      <c r="AY284" s="251" t="s">
        <v>116</v>
      </c>
    </row>
    <row r="285" s="14" customFormat="1">
      <c r="A285" s="14"/>
      <c r="B285" s="241"/>
      <c r="C285" s="242"/>
      <c r="D285" s="226" t="s">
        <v>127</v>
      </c>
      <c r="E285" s="243" t="s">
        <v>1</v>
      </c>
      <c r="F285" s="244" t="s">
        <v>332</v>
      </c>
      <c r="G285" s="242"/>
      <c r="H285" s="245">
        <v>16.399999999999999</v>
      </c>
      <c r="I285" s="246"/>
      <c r="J285" s="242"/>
      <c r="K285" s="242"/>
      <c r="L285" s="247"/>
      <c r="M285" s="248"/>
      <c r="N285" s="249"/>
      <c r="O285" s="249"/>
      <c r="P285" s="249"/>
      <c r="Q285" s="249"/>
      <c r="R285" s="249"/>
      <c r="S285" s="249"/>
      <c r="T285" s="25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1" t="s">
        <v>127</v>
      </c>
      <c r="AU285" s="251" t="s">
        <v>82</v>
      </c>
      <c r="AV285" s="14" t="s">
        <v>82</v>
      </c>
      <c r="AW285" s="14" t="s">
        <v>32</v>
      </c>
      <c r="AX285" s="14" t="s">
        <v>75</v>
      </c>
      <c r="AY285" s="251" t="s">
        <v>116</v>
      </c>
    </row>
    <row r="286" s="15" customFormat="1">
      <c r="A286" s="15"/>
      <c r="B286" s="252"/>
      <c r="C286" s="253"/>
      <c r="D286" s="226" t="s">
        <v>127</v>
      </c>
      <c r="E286" s="254" t="s">
        <v>1</v>
      </c>
      <c r="F286" s="255" t="s">
        <v>137</v>
      </c>
      <c r="G286" s="253"/>
      <c r="H286" s="256">
        <v>100.112</v>
      </c>
      <c r="I286" s="257"/>
      <c r="J286" s="253"/>
      <c r="K286" s="253"/>
      <c r="L286" s="258"/>
      <c r="M286" s="259"/>
      <c r="N286" s="260"/>
      <c r="O286" s="260"/>
      <c r="P286" s="260"/>
      <c r="Q286" s="260"/>
      <c r="R286" s="260"/>
      <c r="S286" s="260"/>
      <c r="T286" s="261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2" t="s">
        <v>127</v>
      </c>
      <c r="AU286" s="262" t="s">
        <v>82</v>
      </c>
      <c r="AV286" s="15" t="s">
        <v>123</v>
      </c>
      <c r="AW286" s="15" t="s">
        <v>32</v>
      </c>
      <c r="AX286" s="15" t="s">
        <v>80</v>
      </c>
      <c r="AY286" s="262" t="s">
        <v>116</v>
      </c>
    </row>
    <row r="287" s="2" customFormat="1" ht="24.15" customHeight="1">
      <c r="A287" s="38"/>
      <c r="B287" s="39"/>
      <c r="C287" s="212" t="s">
        <v>333</v>
      </c>
      <c r="D287" s="212" t="s">
        <v>119</v>
      </c>
      <c r="E287" s="213" t="s">
        <v>334</v>
      </c>
      <c r="F287" s="214" t="s">
        <v>335</v>
      </c>
      <c r="G287" s="215" t="s">
        <v>257</v>
      </c>
      <c r="H287" s="263"/>
      <c r="I287" s="217"/>
      <c r="J287" s="218">
        <f>ROUND(I287*H287,2)</f>
        <v>0</v>
      </c>
      <c r="K287" s="219"/>
      <c r="L287" s="44"/>
      <c r="M287" s="220" t="s">
        <v>1</v>
      </c>
      <c r="N287" s="221" t="s">
        <v>40</v>
      </c>
      <c r="O287" s="91"/>
      <c r="P287" s="222">
        <f>O287*H287</f>
        <v>0</v>
      </c>
      <c r="Q287" s="222">
        <v>0</v>
      </c>
      <c r="R287" s="222">
        <f>Q287*H287</f>
        <v>0</v>
      </c>
      <c r="S287" s="222">
        <v>0</v>
      </c>
      <c r="T287" s="223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4" t="s">
        <v>239</v>
      </c>
      <c r="AT287" s="224" t="s">
        <v>119</v>
      </c>
      <c r="AU287" s="224" t="s">
        <v>82</v>
      </c>
      <c r="AY287" s="17" t="s">
        <v>116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7" t="s">
        <v>80</v>
      </c>
      <c r="BK287" s="225">
        <f>ROUND(I287*H287,2)</f>
        <v>0</v>
      </c>
      <c r="BL287" s="17" t="s">
        <v>239</v>
      </c>
      <c r="BM287" s="224" t="s">
        <v>336</v>
      </c>
    </row>
    <row r="288" s="2" customFormat="1">
      <c r="A288" s="38"/>
      <c r="B288" s="39"/>
      <c r="C288" s="40"/>
      <c r="D288" s="226" t="s">
        <v>125</v>
      </c>
      <c r="E288" s="40"/>
      <c r="F288" s="227" t="s">
        <v>337</v>
      </c>
      <c r="G288" s="40"/>
      <c r="H288" s="40"/>
      <c r="I288" s="228"/>
      <c r="J288" s="40"/>
      <c r="K288" s="40"/>
      <c r="L288" s="44"/>
      <c r="M288" s="229"/>
      <c r="N288" s="230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125</v>
      </c>
      <c r="AU288" s="17" t="s">
        <v>82</v>
      </c>
    </row>
    <row r="289" s="12" customFormat="1" ht="22.8" customHeight="1">
      <c r="A289" s="12"/>
      <c r="B289" s="196"/>
      <c r="C289" s="197"/>
      <c r="D289" s="198" t="s">
        <v>74</v>
      </c>
      <c r="E289" s="210" t="s">
        <v>338</v>
      </c>
      <c r="F289" s="210" t="s">
        <v>339</v>
      </c>
      <c r="G289" s="197"/>
      <c r="H289" s="197"/>
      <c r="I289" s="200"/>
      <c r="J289" s="211">
        <f>BK289</f>
        <v>0</v>
      </c>
      <c r="K289" s="197"/>
      <c r="L289" s="202"/>
      <c r="M289" s="203"/>
      <c r="N289" s="204"/>
      <c r="O289" s="204"/>
      <c r="P289" s="205">
        <f>SUM(P290:P300)</f>
        <v>0</v>
      </c>
      <c r="Q289" s="204"/>
      <c r="R289" s="205">
        <f>SUM(R290:R300)</f>
        <v>0.085244630000000002</v>
      </c>
      <c r="S289" s="204"/>
      <c r="T289" s="206">
        <f>SUM(T290:T300)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7" t="s">
        <v>82</v>
      </c>
      <c r="AT289" s="208" t="s">
        <v>74</v>
      </c>
      <c r="AU289" s="208" t="s">
        <v>80</v>
      </c>
      <c r="AY289" s="207" t="s">
        <v>116</v>
      </c>
      <c r="BK289" s="209">
        <f>SUM(BK290:BK300)</f>
        <v>0</v>
      </c>
    </row>
    <row r="290" s="2" customFormat="1" ht="24.15" customHeight="1">
      <c r="A290" s="38"/>
      <c r="B290" s="39"/>
      <c r="C290" s="212" t="s">
        <v>284</v>
      </c>
      <c r="D290" s="212" t="s">
        <v>119</v>
      </c>
      <c r="E290" s="213" t="s">
        <v>340</v>
      </c>
      <c r="F290" s="214" t="s">
        <v>341</v>
      </c>
      <c r="G290" s="215" t="s">
        <v>122</v>
      </c>
      <c r="H290" s="216">
        <v>293.947</v>
      </c>
      <c r="I290" s="217"/>
      <c r="J290" s="218">
        <f>ROUND(I290*H290,2)</f>
        <v>0</v>
      </c>
      <c r="K290" s="219"/>
      <c r="L290" s="44"/>
      <c r="M290" s="220" t="s">
        <v>1</v>
      </c>
      <c r="N290" s="221" t="s">
        <v>40</v>
      </c>
      <c r="O290" s="91"/>
      <c r="P290" s="222">
        <f>O290*H290</f>
        <v>0</v>
      </c>
      <c r="Q290" s="222">
        <v>0</v>
      </c>
      <c r="R290" s="222">
        <f>Q290*H290</f>
        <v>0</v>
      </c>
      <c r="S290" s="222">
        <v>0</v>
      </c>
      <c r="T290" s="223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4" t="s">
        <v>239</v>
      </c>
      <c r="AT290" s="224" t="s">
        <v>119</v>
      </c>
      <c r="AU290" s="224" t="s">
        <v>82</v>
      </c>
      <c r="AY290" s="17" t="s">
        <v>116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7" t="s">
        <v>80</v>
      </c>
      <c r="BK290" s="225">
        <f>ROUND(I290*H290,2)</f>
        <v>0</v>
      </c>
      <c r="BL290" s="17" t="s">
        <v>239</v>
      </c>
      <c r="BM290" s="224" t="s">
        <v>342</v>
      </c>
    </row>
    <row r="291" s="2" customFormat="1">
      <c r="A291" s="38"/>
      <c r="B291" s="39"/>
      <c r="C291" s="40"/>
      <c r="D291" s="226" t="s">
        <v>125</v>
      </c>
      <c r="E291" s="40"/>
      <c r="F291" s="227" t="s">
        <v>343</v>
      </c>
      <c r="G291" s="40"/>
      <c r="H291" s="40"/>
      <c r="I291" s="228"/>
      <c r="J291" s="40"/>
      <c r="K291" s="40"/>
      <c r="L291" s="44"/>
      <c r="M291" s="229"/>
      <c r="N291" s="230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125</v>
      </c>
      <c r="AU291" s="17" t="s">
        <v>82</v>
      </c>
    </row>
    <row r="292" s="2" customFormat="1" ht="24.15" customHeight="1">
      <c r="A292" s="38"/>
      <c r="B292" s="39"/>
      <c r="C292" s="212" t="s">
        <v>344</v>
      </c>
      <c r="D292" s="212" t="s">
        <v>119</v>
      </c>
      <c r="E292" s="213" t="s">
        <v>345</v>
      </c>
      <c r="F292" s="214" t="s">
        <v>346</v>
      </c>
      <c r="G292" s="215" t="s">
        <v>122</v>
      </c>
      <c r="H292" s="216">
        <v>293.947</v>
      </c>
      <c r="I292" s="217"/>
      <c r="J292" s="218">
        <f>ROUND(I292*H292,2)</f>
        <v>0</v>
      </c>
      <c r="K292" s="219"/>
      <c r="L292" s="44"/>
      <c r="M292" s="220" t="s">
        <v>1</v>
      </c>
      <c r="N292" s="221" t="s">
        <v>40</v>
      </c>
      <c r="O292" s="91"/>
      <c r="P292" s="222">
        <f>O292*H292</f>
        <v>0</v>
      </c>
      <c r="Q292" s="222">
        <v>0.00029</v>
      </c>
      <c r="R292" s="222">
        <f>Q292*H292</f>
        <v>0.085244630000000002</v>
      </c>
      <c r="S292" s="222">
        <v>0</v>
      </c>
      <c r="T292" s="223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4" t="s">
        <v>239</v>
      </c>
      <c r="AT292" s="224" t="s">
        <v>119</v>
      </c>
      <c r="AU292" s="224" t="s">
        <v>82</v>
      </c>
      <c r="AY292" s="17" t="s">
        <v>116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7" t="s">
        <v>80</v>
      </c>
      <c r="BK292" s="225">
        <f>ROUND(I292*H292,2)</f>
        <v>0</v>
      </c>
      <c r="BL292" s="17" t="s">
        <v>239</v>
      </c>
      <c r="BM292" s="224" t="s">
        <v>347</v>
      </c>
    </row>
    <row r="293" s="2" customFormat="1">
      <c r="A293" s="38"/>
      <c r="B293" s="39"/>
      <c r="C293" s="40"/>
      <c r="D293" s="226" t="s">
        <v>125</v>
      </c>
      <c r="E293" s="40"/>
      <c r="F293" s="227" t="s">
        <v>348</v>
      </c>
      <c r="G293" s="40"/>
      <c r="H293" s="40"/>
      <c r="I293" s="228"/>
      <c r="J293" s="40"/>
      <c r="K293" s="40"/>
      <c r="L293" s="44"/>
      <c r="M293" s="229"/>
      <c r="N293" s="230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125</v>
      </c>
      <c r="AU293" s="17" t="s">
        <v>82</v>
      </c>
    </row>
    <row r="294" s="13" customFormat="1">
      <c r="A294" s="13"/>
      <c r="B294" s="231"/>
      <c r="C294" s="232"/>
      <c r="D294" s="226" t="s">
        <v>127</v>
      </c>
      <c r="E294" s="233" t="s">
        <v>1</v>
      </c>
      <c r="F294" s="234" t="s">
        <v>349</v>
      </c>
      <c r="G294" s="232"/>
      <c r="H294" s="233" t="s">
        <v>1</v>
      </c>
      <c r="I294" s="235"/>
      <c r="J294" s="232"/>
      <c r="K294" s="232"/>
      <c r="L294" s="236"/>
      <c r="M294" s="237"/>
      <c r="N294" s="238"/>
      <c r="O294" s="238"/>
      <c r="P294" s="238"/>
      <c r="Q294" s="238"/>
      <c r="R294" s="238"/>
      <c r="S294" s="238"/>
      <c r="T294" s="23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0" t="s">
        <v>127</v>
      </c>
      <c r="AU294" s="240" t="s">
        <v>82</v>
      </c>
      <c r="AV294" s="13" t="s">
        <v>80</v>
      </c>
      <c r="AW294" s="13" t="s">
        <v>32</v>
      </c>
      <c r="AX294" s="13" t="s">
        <v>75</v>
      </c>
      <c r="AY294" s="240" t="s">
        <v>116</v>
      </c>
    </row>
    <row r="295" s="13" customFormat="1">
      <c r="A295" s="13"/>
      <c r="B295" s="231"/>
      <c r="C295" s="232"/>
      <c r="D295" s="226" t="s">
        <v>127</v>
      </c>
      <c r="E295" s="233" t="s">
        <v>1</v>
      </c>
      <c r="F295" s="234" t="s">
        <v>350</v>
      </c>
      <c r="G295" s="232"/>
      <c r="H295" s="233" t="s">
        <v>1</v>
      </c>
      <c r="I295" s="235"/>
      <c r="J295" s="232"/>
      <c r="K295" s="232"/>
      <c r="L295" s="236"/>
      <c r="M295" s="237"/>
      <c r="N295" s="238"/>
      <c r="O295" s="238"/>
      <c r="P295" s="238"/>
      <c r="Q295" s="238"/>
      <c r="R295" s="238"/>
      <c r="S295" s="238"/>
      <c r="T295" s="23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0" t="s">
        <v>127</v>
      </c>
      <c r="AU295" s="240" t="s">
        <v>82</v>
      </c>
      <c r="AV295" s="13" t="s">
        <v>80</v>
      </c>
      <c r="AW295" s="13" t="s">
        <v>32</v>
      </c>
      <c r="AX295" s="13" t="s">
        <v>75</v>
      </c>
      <c r="AY295" s="240" t="s">
        <v>116</v>
      </c>
    </row>
    <row r="296" s="14" customFormat="1">
      <c r="A296" s="14"/>
      <c r="B296" s="241"/>
      <c r="C296" s="242"/>
      <c r="D296" s="226" t="s">
        <v>127</v>
      </c>
      <c r="E296" s="243" t="s">
        <v>1</v>
      </c>
      <c r="F296" s="244" t="s">
        <v>351</v>
      </c>
      <c r="G296" s="242"/>
      <c r="H296" s="245">
        <v>235.357</v>
      </c>
      <c r="I296" s="246"/>
      <c r="J296" s="242"/>
      <c r="K296" s="242"/>
      <c r="L296" s="247"/>
      <c r="M296" s="248"/>
      <c r="N296" s="249"/>
      <c r="O296" s="249"/>
      <c r="P296" s="249"/>
      <c r="Q296" s="249"/>
      <c r="R296" s="249"/>
      <c r="S296" s="249"/>
      <c r="T296" s="25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1" t="s">
        <v>127</v>
      </c>
      <c r="AU296" s="251" t="s">
        <v>82</v>
      </c>
      <c r="AV296" s="14" t="s">
        <v>82</v>
      </c>
      <c r="AW296" s="14" t="s">
        <v>32</v>
      </c>
      <c r="AX296" s="14" t="s">
        <v>75</v>
      </c>
      <c r="AY296" s="251" t="s">
        <v>116</v>
      </c>
    </row>
    <row r="297" s="14" customFormat="1">
      <c r="A297" s="14"/>
      <c r="B297" s="241"/>
      <c r="C297" s="242"/>
      <c r="D297" s="226" t="s">
        <v>127</v>
      </c>
      <c r="E297" s="243" t="s">
        <v>1</v>
      </c>
      <c r="F297" s="244" t="s">
        <v>352</v>
      </c>
      <c r="G297" s="242"/>
      <c r="H297" s="245">
        <v>10.492000000000001</v>
      </c>
      <c r="I297" s="246"/>
      <c r="J297" s="242"/>
      <c r="K297" s="242"/>
      <c r="L297" s="247"/>
      <c r="M297" s="248"/>
      <c r="N297" s="249"/>
      <c r="O297" s="249"/>
      <c r="P297" s="249"/>
      <c r="Q297" s="249"/>
      <c r="R297" s="249"/>
      <c r="S297" s="249"/>
      <c r="T297" s="25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1" t="s">
        <v>127</v>
      </c>
      <c r="AU297" s="251" t="s">
        <v>82</v>
      </c>
      <c r="AV297" s="14" t="s">
        <v>82</v>
      </c>
      <c r="AW297" s="14" t="s">
        <v>32</v>
      </c>
      <c r="AX297" s="14" t="s">
        <v>75</v>
      </c>
      <c r="AY297" s="251" t="s">
        <v>116</v>
      </c>
    </row>
    <row r="298" s="14" customFormat="1">
      <c r="A298" s="14"/>
      <c r="B298" s="241"/>
      <c r="C298" s="242"/>
      <c r="D298" s="226" t="s">
        <v>127</v>
      </c>
      <c r="E298" s="243" t="s">
        <v>1</v>
      </c>
      <c r="F298" s="244" t="s">
        <v>353</v>
      </c>
      <c r="G298" s="242"/>
      <c r="H298" s="245">
        <v>25.986000000000001</v>
      </c>
      <c r="I298" s="246"/>
      <c r="J298" s="242"/>
      <c r="K298" s="242"/>
      <c r="L298" s="247"/>
      <c r="M298" s="248"/>
      <c r="N298" s="249"/>
      <c r="O298" s="249"/>
      <c r="P298" s="249"/>
      <c r="Q298" s="249"/>
      <c r="R298" s="249"/>
      <c r="S298" s="249"/>
      <c r="T298" s="25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1" t="s">
        <v>127</v>
      </c>
      <c r="AU298" s="251" t="s">
        <v>82</v>
      </c>
      <c r="AV298" s="14" t="s">
        <v>82</v>
      </c>
      <c r="AW298" s="14" t="s">
        <v>32</v>
      </c>
      <c r="AX298" s="14" t="s">
        <v>75</v>
      </c>
      <c r="AY298" s="251" t="s">
        <v>116</v>
      </c>
    </row>
    <row r="299" s="14" customFormat="1">
      <c r="A299" s="14"/>
      <c r="B299" s="241"/>
      <c r="C299" s="242"/>
      <c r="D299" s="226" t="s">
        <v>127</v>
      </c>
      <c r="E299" s="243" t="s">
        <v>1</v>
      </c>
      <c r="F299" s="244" t="s">
        <v>354</v>
      </c>
      <c r="G299" s="242"/>
      <c r="H299" s="245">
        <v>22.111999999999998</v>
      </c>
      <c r="I299" s="246"/>
      <c r="J299" s="242"/>
      <c r="K299" s="242"/>
      <c r="L299" s="247"/>
      <c r="M299" s="248"/>
      <c r="N299" s="249"/>
      <c r="O299" s="249"/>
      <c r="P299" s="249"/>
      <c r="Q299" s="249"/>
      <c r="R299" s="249"/>
      <c r="S299" s="249"/>
      <c r="T299" s="25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1" t="s">
        <v>127</v>
      </c>
      <c r="AU299" s="251" t="s">
        <v>82</v>
      </c>
      <c r="AV299" s="14" t="s">
        <v>82</v>
      </c>
      <c r="AW299" s="14" t="s">
        <v>32</v>
      </c>
      <c r="AX299" s="14" t="s">
        <v>75</v>
      </c>
      <c r="AY299" s="251" t="s">
        <v>116</v>
      </c>
    </row>
    <row r="300" s="15" customFormat="1">
      <c r="A300" s="15"/>
      <c r="B300" s="252"/>
      <c r="C300" s="253"/>
      <c r="D300" s="226" t="s">
        <v>127</v>
      </c>
      <c r="E300" s="254" t="s">
        <v>1</v>
      </c>
      <c r="F300" s="255" t="s">
        <v>137</v>
      </c>
      <c r="G300" s="253"/>
      <c r="H300" s="256">
        <v>293.947</v>
      </c>
      <c r="I300" s="257"/>
      <c r="J300" s="253"/>
      <c r="K300" s="253"/>
      <c r="L300" s="258"/>
      <c r="M300" s="259"/>
      <c r="N300" s="260"/>
      <c r="O300" s="260"/>
      <c r="P300" s="260"/>
      <c r="Q300" s="260"/>
      <c r="R300" s="260"/>
      <c r="S300" s="260"/>
      <c r="T300" s="261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2" t="s">
        <v>127</v>
      </c>
      <c r="AU300" s="262" t="s">
        <v>82</v>
      </c>
      <c r="AV300" s="15" t="s">
        <v>123</v>
      </c>
      <c r="AW300" s="15" t="s">
        <v>32</v>
      </c>
      <c r="AX300" s="15" t="s">
        <v>80</v>
      </c>
      <c r="AY300" s="262" t="s">
        <v>116</v>
      </c>
    </row>
    <row r="301" s="12" customFormat="1" ht="25.92" customHeight="1">
      <c r="A301" s="12"/>
      <c r="B301" s="196"/>
      <c r="C301" s="197"/>
      <c r="D301" s="198" t="s">
        <v>74</v>
      </c>
      <c r="E301" s="199" t="s">
        <v>355</v>
      </c>
      <c r="F301" s="199" t="s">
        <v>356</v>
      </c>
      <c r="G301" s="197"/>
      <c r="H301" s="197"/>
      <c r="I301" s="200"/>
      <c r="J301" s="201">
        <f>BK301</f>
        <v>0</v>
      </c>
      <c r="K301" s="197"/>
      <c r="L301" s="202"/>
      <c r="M301" s="203"/>
      <c r="N301" s="204"/>
      <c r="O301" s="204"/>
      <c r="P301" s="205">
        <f>P302+P305</f>
        <v>0</v>
      </c>
      <c r="Q301" s="204"/>
      <c r="R301" s="205">
        <f>R302+R305</f>
        <v>0</v>
      </c>
      <c r="S301" s="204"/>
      <c r="T301" s="206">
        <f>T302+T305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7" t="s">
        <v>161</v>
      </c>
      <c r="AT301" s="208" t="s">
        <v>74</v>
      </c>
      <c r="AU301" s="208" t="s">
        <v>75</v>
      </c>
      <c r="AY301" s="207" t="s">
        <v>116</v>
      </c>
      <c r="BK301" s="209">
        <f>BK302+BK305</f>
        <v>0</v>
      </c>
    </row>
    <row r="302" s="12" customFormat="1" ht="22.8" customHeight="1">
      <c r="A302" s="12"/>
      <c r="B302" s="196"/>
      <c r="C302" s="197"/>
      <c r="D302" s="198" t="s">
        <v>74</v>
      </c>
      <c r="E302" s="210" t="s">
        <v>357</v>
      </c>
      <c r="F302" s="210" t="s">
        <v>358</v>
      </c>
      <c r="G302" s="197"/>
      <c r="H302" s="197"/>
      <c r="I302" s="200"/>
      <c r="J302" s="211">
        <f>BK302</f>
        <v>0</v>
      </c>
      <c r="K302" s="197"/>
      <c r="L302" s="202"/>
      <c r="M302" s="203"/>
      <c r="N302" s="204"/>
      <c r="O302" s="204"/>
      <c r="P302" s="205">
        <f>SUM(P303:P304)</f>
        <v>0</v>
      </c>
      <c r="Q302" s="204"/>
      <c r="R302" s="205">
        <f>SUM(R303:R304)</f>
        <v>0</v>
      </c>
      <c r="S302" s="204"/>
      <c r="T302" s="206">
        <f>SUM(T303:T304)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7" t="s">
        <v>161</v>
      </c>
      <c r="AT302" s="208" t="s">
        <v>74</v>
      </c>
      <c r="AU302" s="208" t="s">
        <v>80</v>
      </c>
      <c r="AY302" s="207" t="s">
        <v>116</v>
      </c>
      <c r="BK302" s="209">
        <f>SUM(BK303:BK304)</f>
        <v>0</v>
      </c>
    </row>
    <row r="303" s="2" customFormat="1" ht="16.5" customHeight="1">
      <c r="A303" s="38"/>
      <c r="B303" s="39"/>
      <c r="C303" s="212" t="s">
        <v>359</v>
      </c>
      <c r="D303" s="212" t="s">
        <v>119</v>
      </c>
      <c r="E303" s="213" t="s">
        <v>360</v>
      </c>
      <c r="F303" s="214" t="s">
        <v>358</v>
      </c>
      <c r="G303" s="215" t="s">
        <v>257</v>
      </c>
      <c r="H303" s="263"/>
      <c r="I303" s="217"/>
      <c r="J303" s="218">
        <f>ROUND(I303*H303,2)</f>
        <v>0</v>
      </c>
      <c r="K303" s="219"/>
      <c r="L303" s="44"/>
      <c r="M303" s="220" t="s">
        <v>1</v>
      </c>
      <c r="N303" s="221" t="s">
        <v>40</v>
      </c>
      <c r="O303" s="91"/>
      <c r="P303" s="222">
        <f>O303*H303</f>
        <v>0</v>
      </c>
      <c r="Q303" s="222">
        <v>0</v>
      </c>
      <c r="R303" s="222">
        <f>Q303*H303</f>
        <v>0</v>
      </c>
      <c r="S303" s="222">
        <v>0</v>
      </c>
      <c r="T303" s="223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4" t="s">
        <v>361</v>
      </c>
      <c r="AT303" s="224" t="s">
        <v>119</v>
      </c>
      <c r="AU303" s="224" t="s">
        <v>82</v>
      </c>
      <c r="AY303" s="17" t="s">
        <v>116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7" t="s">
        <v>80</v>
      </c>
      <c r="BK303" s="225">
        <f>ROUND(I303*H303,2)</f>
        <v>0</v>
      </c>
      <c r="BL303" s="17" t="s">
        <v>361</v>
      </c>
      <c r="BM303" s="224" t="s">
        <v>362</v>
      </c>
    </row>
    <row r="304" s="2" customFormat="1">
      <c r="A304" s="38"/>
      <c r="B304" s="39"/>
      <c r="C304" s="40"/>
      <c r="D304" s="226" t="s">
        <v>125</v>
      </c>
      <c r="E304" s="40"/>
      <c r="F304" s="227" t="s">
        <v>358</v>
      </c>
      <c r="G304" s="40"/>
      <c r="H304" s="40"/>
      <c r="I304" s="228"/>
      <c r="J304" s="40"/>
      <c r="K304" s="40"/>
      <c r="L304" s="44"/>
      <c r="M304" s="229"/>
      <c r="N304" s="230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125</v>
      </c>
      <c r="AU304" s="17" t="s">
        <v>82</v>
      </c>
    </row>
    <row r="305" s="12" customFormat="1" ht="22.8" customHeight="1">
      <c r="A305" s="12"/>
      <c r="B305" s="196"/>
      <c r="C305" s="197"/>
      <c r="D305" s="198" t="s">
        <v>74</v>
      </c>
      <c r="E305" s="210" t="s">
        <v>363</v>
      </c>
      <c r="F305" s="210" t="s">
        <v>364</v>
      </c>
      <c r="G305" s="197"/>
      <c r="H305" s="197"/>
      <c r="I305" s="200"/>
      <c r="J305" s="211">
        <f>BK305</f>
        <v>0</v>
      </c>
      <c r="K305" s="197"/>
      <c r="L305" s="202"/>
      <c r="M305" s="203"/>
      <c r="N305" s="204"/>
      <c r="O305" s="204"/>
      <c r="P305" s="205">
        <f>SUM(P306:P307)</f>
        <v>0</v>
      </c>
      <c r="Q305" s="204"/>
      <c r="R305" s="205">
        <f>SUM(R306:R307)</f>
        <v>0</v>
      </c>
      <c r="S305" s="204"/>
      <c r="T305" s="206">
        <f>SUM(T306:T307)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7" t="s">
        <v>161</v>
      </c>
      <c r="AT305" s="208" t="s">
        <v>74</v>
      </c>
      <c r="AU305" s="208" t="s">
        <v>80</v>
      </c>
      <c r="AY305" s="207" t="s">
        <v>116</v>
      </c>
      <c r="BK305" s="209">
        <f>SUM(BK306:BK307)</f>
        <v>0</v>
      </c>
    </row>
    <row r="306" s="2" customFormat="1" ht="16.5" customHeight="1">
      <c r="A306" s="38"/>
      <c r="B306" s="39"/>
      <c r="C306" s="212" t="s">
        <v>365</v>
      </c>
      <c r="D306" s="212" t="s">
        <v>119</v>
      </c>
      <c r="E306" s="213" t="s">
        <v>366</v>
      </c>
      <c r="F306" s="214" t="s">
        <v>367</v>
      </c>
      <c r="G306" s="215" t="s">
        <v>257</v>
      </c>
      <c r="H306" s="263"/>
      <c r="I306" s="217"/>
      <c r="J306" s="218">
        <f>ROUND(I306*H306,2)</f>
        <v>0</v>
      </c>
      <c r="K306" s="219"/>
      <c r="L306" s="44"/>
      <c r="M306" s="220" t="s">
        <v>1</v>
      </c>
      <c r="N306" s="221" t="s">
        <v>40</v>
      </c>
      <c r="O306" s="91"/>
      <c r="P306" s="222">
        <f>O306*H306</f>
        <v>0</v>
      </c>
      <c r="Q306" s="222">
        <v>0</v>
      </c>
      <c r="R306" s="222">
        <f>Q306*H306</f>
        <v>0</v>
      </c>
      <c r="S306" s="222">
        <v>0</v>
      </c>
      <c r="T306" s="223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4" t="s">
        <v>361</v>
      </c>
      <c r="AT306" s="224" t="s">
        <v>119</v>
      </c>
      <c r="AU306" s="224" t="s">
        <v>82</v>
      </c>
      <c r="AY306" s="17" t="s">
        <v>116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7" t="s">
        <v>80</v>
      </c>
      <c r="BK306" s="225">
        <f>ROUND(I306*H306,2)</f>
        <v>0</v>
      </c>
      <c r="BL306" s="17" t="s">
        <v>361</v>
      </c>
      <c r="BM306" s="224" t="s">
        <v>368</v>
      </c>
    </row>
    <row r="307" s="2" customFormat="1">
      <c r="A307" s="38"/>
      <c r="B307" s="39"/>
      <c r="C307" s="40"/>
      <c r="D307" s="226" t="s">
        <v>125</v>
      </c>
      <c r="E307" s="40"/>
      <c r="F307" s="227" t="s">
        <v>364</v>
      </c>
      <c r="G307" s="40"/>
      <c r="H307" s="40"/>
      <c r="I307" s="228"/>
      <c r="J307" s="40"/>
      <c r="K307" s="40"/>
      <c r="L307" s="44"/>
      <c r="M307" s="275"/>
      <c r="N307" s="276"/>
      <c r="O307" s="277"/>
      <c r="P307" s="277"/>
      <c r="Q307" s="277"/>
      <c r="R307" s="277"/>
      <c r="S307" s="277"/>
      <c r="T307" s="278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125</v>
      </c>
      <c r="AU307" s="17" t="s">
        <v>82</v>
      </c>
    </row>
    <row r="308" s="2" customFormat="1" ht="6.96" customHeight="1">
      <c r="A308" s="38"/>
      <c r="B308" s="66"/>
      <c r="C308" s="67"/>
      <c r="D308" s="67"/>
      <c r="E308" s="67"/>
      <c r="F308" s="67"/>
      <c r="G308" s="67"/>
      <c r="H308" s="67"/>
      <c r="I308" s="67"/>
      <c r="J308" s="67"/>
      <c r="K308" s="67"/>
      <c r="L308" s="44"/>
      <c r="M308" s="38"/>
      <c r="O308" s="38"/>
      <c r="P308" s="38"/>
      <c r="Q308" s="38"/>
      <c r="R308" s="38"/>
      <c r="S308" s="38"/>
      <c r="T308" s="3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</row>
  </sheetData>
  <sheetProtection sheet="1" autoFilter="0" formatColumns="0" formatRows="0" objects="1" scenarios="1" spinCount="100000" saltValue="DTR+9vpS3730+tf2a6Otkbnukyca6/gxOGk+jBefA+Riwd9ByvUUW59zUhlm8QoJZwVd7QdpNnk+BTxUgzpROA==" hashValue="FsYT1WhKpRlLH8A9ebpbWxpGzhPpz3Zzbq5/PGU3x7IZEy8EZ6Op+i/25ozjDffqnwcUPJIlDQylL0P1ryN9DA==" algorithmName="SHA-512" password="CC35"/>
  <autoFilter ref="C123:K307"/>
  <mergeCells count="6">
    <mergeCell ref="E7:H7"/>
    <mergeCell ref="E16:H16"/>
    <mergeCell ref="E25:H25"/>
    <mergeCell ref="E85:H85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Veronika Štěchová</dc:creator>
  <cp:lastModifiedBy>Veronika Štěchová</cp:lastModifiedBy>
  <dcterms:created xsi:type="dcterms:W3CDTF">2023-11-30T20:30:52Z</dcterms:created>
  <dcterms:modified xsi:type="dcterms:W3CDTF">2023-11-30T20:30:55Z</dcterms:modified>
</cp:coreProperties>
</file>